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dg\Desktop\"/>
    </mc:Choice>
  </mc:AlternateContent>
  <bookViews>
    <workbookView xWindow="0" yWindow="0" windowWidth="28800" windowHeight="12240"/>
  </bookViews>
  <sheets>
    <sheet name="Black Hole-S" sheetId="1" r:id="rId1"/>
  </sheets>
  <externalReferences>
    <externalReference r:id="rId2"/>
  </externalReferences>
  <definedNames>
    <definedName name="_xlnm._FilterDatabase" localSheetId="0" hidden="1">'Black Hole-S'!$I$1:$Y$28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8" i="1" l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Z26" i="1"/>
  <c r="P26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Z22" i="1"/>
  <c r="Z25" i="1" s="1"/>
  <c r="Y22" i="1"/>
  <c r="Y25" i="1" s="1"/>
  <c r="X22" i="1"/>
  <c r="X25" i="1" s="1"/>
  <c r="W22" i="1"/>
  <c r="W25" i="1" s="1"/>
  <c r="V22" i="1"/>
  <c r="V25" i="1" s="1"/>
  <c r="U22" i="1"/>
  <c r="U25" i="1" s="1"/>
  <c r="T22" i="1"/>
  <c r="T25" i="1" s="1"/>
  <c r="S22" i="1"/>
  <c r="S25" i="1" s="1"/>
  <c r="R22" i="1"/>
  <c r="R25" i="1" s="1"/>
  <c r="Q22" i="1"/>
  <c r="Q25" i="1" s="1"/>
  <c r="P22" i="1"/>
  <c r="P25" i="1" s="1"/>
  <c r="O22" i="1"/>
  <c r="O25" i="1" s="1"/>
  <c r="N22" i="1"/>
  <c r="N25" i="1" s="1"/>
  <c r="M22" i="1"/>
  <c r="M25" i="1" s="1"/>
  <c r="L22" i="1"/>
  <c r="L25" i="1" s="1"/>
  <c r="K22" i="1"/>
  <c r="K25" i="1" s="1"/>
  <c r="J22" i="1"/>
  <c r="J25" i="1" s="1"/>
  <c r="I22" i="1"/>
  <c r="I25" i="1" s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Z19" i="1"/>
  <c r="Y19" i="1"/>
  <c r="Y26" i="1" s="1"/>
  <c r="X19" i="1"/>
  <c r="X26" i="1" s="1"/>
  <c r="W19" i="1"/>
  <c r="W26" i="1" s="1"/>
  <c r="V19" i="1"/>
  <c r="V26" i="1" s="1"/>
  <c r="U19" i="1"/>
  <c r="U26" i="1" s="1"/>
  <c r="T19" i="1"/>
  <c r="T26" i="1" s="1"/>
  <c r="S19" i="1"/>
  <c r="S26" i="1" s="1"/>
  <c r="R19" i="1"/>
  <c r="R26" i="1" s="1"/>
  <c r="Q19" i="1"/>
  <c r="Q26" i="1" s="1"/>
  <c r="P19" i="1"/>
  <c r="O19" i="1"/>
  <c r="O26" i="1" s="1"/>
  <c r="N19" i="1"/>
  <c r="N26" i="1" s="1"/>
  <c r="M19" i="1"/>
  <c r="M26" i="1" s="1"/>
  <c r="L19" i="1"/>
  <c r="L26" i="1" s="1"/>
  <c r="K19" i="1"/>
  <c r="K26" i="1" s="1"/>
  <c r="J19" i="1"/>
  <c r="J26" i="1" s="1"/>
  <c r="I19" i="1"/>
  <c r="I26" i="1" s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AE14" i="1"/>
  <c r="AD14" i="1"/>
  <c r="AC14" i="1"/>
  <c r="AB14" i="1"/>
  <c r="AA14" i="1"/>
  <c r="Z14" i="1"/>
  <c r="Y14" i="1"/>
  <c r="Y20" i="1" s="1"/>
  <c r="X14" i="1"/>
  <c r="W14" i="1"/>
  <c r="V14" i="1"/>
  <c r="U14" i="1"/>
  <c r="T14" i="1"/>
  <c r="S14" i="1"/>
  <c r="R14" i="1"/>
  <c r="Q14" i="1"/>
  <c r="P14" i="1"/>
  <c r="O14" i="1"/>
  <c r="N14" i="1"/>
  <c r="M14" i="1"/>
  <c r="M20" i="1" s="1"/>
  <c r="L14" i="1"/>
  <c r="K14" i="1"/>
  <c r="J14" i="1"/>
  <c r="I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Y11" i="1"/>
  <c r="X11" i="1"/>
  <c r="W11" i="1"/>
  <c r="M11" i="1"/>
  <c r="Z8" i="1"/>
  <c r="Y8" i="1"/>
  <c r="X8" i="1"/>
  <c r="W8" i="1"/>
  <c r="J8" i="1"/>
  <c r="M6" i="1"/>
  <c r="L6" i="1"/>
  <c r="K6" i="1"/>
  <c r="J6" i="1"/>
  <c r="I6" i="1"/>
  <c r="AE4" i="1"/>
  <c r="AD4" i="1"/>
  <c r="AC4" i="1"/>
  <c r="AB4" i="1"/>
  <c r="AA4" i="1"/>
  <c r="Z4" i="1"/>
  <c r="Z11" i="1" s="1"/>
  <c r="Y4" i="1"/>
  <c r="X4" i="1"/>
  <c r="W4" i="1"/>
  <c r="V4" i="1"/>
  <c r="V11" i="1" s="1"/>
  <c r="U4" i="1"/>
  <c r="U8" i="1" s="1"/>
  <c r="T4" i="1"/>
  <c r="T8" i="1" s="1"/>
  <c r="S4" i="1"/>
  <c r="S11" i="1" s="1"/>
  <c r="R4" i="1"/>
  <c r="R11" i="1" s="1"/>
  <c r="Q4" i="1"/>
  <c r="Q11" i="1" s="1"/>
  <c r="Q20" i="1" s="1"/>
  <c r="P4" i="1"/>
  <c r="P8" i="1" s="1"/>
  <c r="O4" i="1"/>
  <c r="O8" i="1" s="1"/>
  <c r="N4" i="1"/>
  <c r="N8" i="1" s="1"/>
  <c r="M4" i="1"/>
  <c r="M8" i="1" s="1"/>
  <c r="L4" i="1"/>
  <c r="L11" i="1" s="1"/>
  <c r="L20" i="1" s="1"/>
  <c r="K4" i="1"/>
  <c r="K11" i="1" s="1"/>
  <c r="J4" i="1"/>
  <c r="J11" i="1" s="1"/>
  <c r="I4" i="1"/>
  <c r="I11" i="1" s="1"/>
  <c r="AE3" i="1"/>
  <c r="AD3" i="1"/>
  <c r="AC3" i="1"/>
  <c r="AB3" i="1"/>
  <c r="AA3" i="1"/>
  <c r="Z3" i="1"/>
  <c r="Z7" i="1" s="1"/>
  <c r="Y3" i="1"/>
  <c r="Y7" i="1" s="1"/>
  <c r="X3" i="1"/>
  <c r="X7" i="1" s="1"/>
  <c r="W3" i="1"/>
  <c r="W7" i="1" s="1"/>
  <c r="V3" i="1"/>
  <c r="V7" i="1" s="1"/>
  <c r="U3" i="1"/>
  <c r="U7" i="1" s="1"/>
  <c r="T3" i="1"/>
  <c r="T7" i="1" s="1"/>
  <c r="T15" i="1" s="1"/>
  <c r="S3" i="1"/>
  <c r="S7" i="1" s="1"/>
  <c r="S15" i="1" s="1"/>
  <c r="R3" i="1"/>
  <c r="R7" i="1" s="1"/>
  <c r="R15" i="1" s="1"/>
  <c r="Q3" i="1"/>
  <c r="Q7" i="1" s="1"/>
  <c r="Q15" i="1" s="1"/>
  <c r="P3" i="1"/>
  <c r="P7" i="1" s="1"/>
  <c r="P15" i="1" s="1"/>
  <c r="O3" i="1"/>
  <c r="O7" i="1" s="1"/>
  <c r="O15" i="1" s="1"/>
  <c r="N3" i="1"/>
  <c r="N7" i="1" s="1"/>
  <c r="N15" i="1" s="1"/>
  <c r="M3" i="1"/>
  <c r="M7" i="1" s="1"/>
  <c r="M15" i="1" s="1"/>
  <c r="L3" i="1"/>
  <c r="L7" i="1" s="1"/>
  <c r="L15" i="1" s="1"/>
  <c r="K3" i="1"/>
  <c r="K7" i="1" s="1"/>
  <c r="K15" i="1" s="1"/>
  <c r="J3" i="1"/>
  <c r="J7" i="1" s="1"/>
  <c r="J15" i="1" s="1"/>
  <c r="I3" i="1"/>
  <c r="I7" i="1" s="1"/>
  <c r="I15" i="1" s="1"/>
  <c r="AE2" i="1"/>
  <c r="AD2" i="1"/>
  <c r="AC2" i="1"/>
  <c r="AB2" i="1"/>
  <c r="AA2" i="1"/>
  <c r="Z2" i="1"/>
  <c r="Z10" i="1" s="1"/>
  <c r="Y2" i="1"/>
  <c r="Y10" i="1" s="1"/>
  <c r="X2" i="1"/>
  <c r="X10" i="1" s="1"/>
  <c r="W2" i="1"/>
  <c r="W10" i="1" s="1"/>
  <c r="V2" i="1"/>
  <c r="V10" i="1" s="1"/>
  <c r="U2" i="1"/>
  <c r="U6" i="1" s="1"/>
  <c r="T2" i="1"/>
  <c r="T6" i="1" s="1"/>
  <c r="S2" i="1"/>
  <c r="S6" i="1" s="1"/>
  <c r="R2" i="1"/>
  <c r="R6" i="1" s="1"/>
  <c r="Q2" i="1"/>
  <c r="Q6" i="1" s="1"/>
  <c r="P2" i="1"/>
  <c r="P6" i="1" s="1"/>
  <c r="O2" i="1"/>
  <c r="O6" i="1" s="1"/>
  <c r="N2" i="1"/>
  <c r="N10" i="1" s="1"/>
  <c r="M2" i="1"/>
  <c r="M10" i="1" s="1"/>
  <c r="L2" i="1"/>
  <c r="L10" i="1" s="1"/>
  <c r="K2" i="1"/>
  <c r="K10" i="1" s="1"/>
  <c r="J2" i="1"/>
  <c r="J10" i="1" s="1"/>
  <c r="I2" i="1"/>
  <c r="I10" i="1" s="1"/>
  <c r="D1" i="1"/>
  <c r="C1" i="1"/>
  <c r="B1" i="1"/>
  <c r="X20" i="1" l="1"/>
  <c r="I20" i="1"/>
  <c r="N6" i="1"/>
  <c r="T10" i="1"/>
  <c r="V6" i="1"/>
  <c r="U10" i="1"/>
  <c r="W6" i="1"/>
  <c r="X6" i="1"/>
  <c r="Y6" i="1"/>
  <c r="J20" i="1"/>
  <c r="Z20" i="1"/>
  <c r="Z6" i="1"/>
  <c r="K20" i="1"/>
  <c r="I8" i="1"/>
  <c r="T20" i="1"/>
  <c r="K8" i="1"/>
  <c r="T11" i="1"/>
  <c r="L8" i="1"/>
  <c r="U11" i="1"/>
  <c r="U20" i="1" s="1"/>
  <c r="V20" i="1"/>
  <c r="V8" i="1"/>
  <c r="W20" i="1"/>
  <c r="R20" i="1"/>
  <c r="S20" i="1"/>
  <c r="Q8" i="1"/>
  <c r="O10" i="1"/>
  <c r="R8" i="1"/>
  <c r="P10" i="1"/>
  <c r="N11" i="1"/>
  <c r="N20" i="1" s="1"/>
  <c r="S8" i="1"/>
  <c r="Q10" i="1"/>
  <c r="O11" i="1"/>
  <c r="O20" i="1" s="1"/>
  <c r="R10" i="1"/>
  <c r="P11" i="1"/>
  <c r="P20" i="1" s="1"/>
  <c r="S10" i="1"/>
</calcChain>
</file>

<file path=xl/sharedStrings.xml><?xml version="1.0" encoding="utf-8"?>
<sst xmlns="http://schemas.openxmlformats.org/spreadsheetml/2006/main" count="136" uniqueCount="128">
  <si>
    <t>BRIDGELUX</t>
  </si>
  <si>
    <t>CITIZEN</t>
  </si>
  <si>
    <t>CREE</t>
  </si>
  <si>
    <t>EDISON</t>
  </si>
  <si>
    <t>EVERLIGHT</t>
  </si>
  <si>
    <t>HONOURTEK</t>
  </si>
  <si>
    <t>LUMENS</t>
  </si>
  <si>
    <t>LUMILEDS</t>
  </si>
  <si>
    <t>LUMINUS</t>
  </si>
  <si>
    <t>NICHIA</t>
  </si>
  <si>
    <t>OSRAM</t>
  </si>
  <si>
    <t>PHILIPS</t>
  </si>
  <si>
    <t>SAMSUNG</t>
  </si>
  <si>
    <t>SSC</t>
  </si>
  <si>
    <t>TOYONIA</t>
  </si>
  <si>
    <t>TRIDONIC</t>
  </si>
  <si>
    <t>XICATO</t>
  </si>
  <si>
    <t>TYF</t>
  </si>
  <si>
    <t>BLACK HOLE 28</t>
  </si>
  <si>
    <t>HK 28@14反光碗支架1</t>
  </si>
  <si>
    <t>1.07.91935</t>
  </si>
  <si>
    <t>HK-28@16-0352-S</t>
  </si>
  <si>
    <t>13.55x13.55x9</t>
  </si>
  <si>
    <t>HK 28@14反光碗支架2</t>
  </si>
  <si>
    <t>1.07.91936</t>
  </si>
  <si>
    <t>HK-28@16-0353-S</t>
  </si>
  <si>
    <t>12.7x12.7x9</t>
  </si>
  <si>
    <t>HK 28@14反光碗支架3</t>
  </si>
  <si>
    <t>1.07.91944</t>
  </si>
  <si>
    <t>HK-28@16-0357-S</t>
  </si>
  <si>
    <t>11.7x11.7x9</t>
  </si>
  <si>
    <t>HK 黑洞28@15反光碗支架1</t>
  </si>
  <si>
    <t>1.07.12717</t>
  </si>
  <si>
    <t>HK-HD-30@17-0651-S</t>
  </si>
  <si>
    <t>BLACK HOLE 30</t>
  </si>
  <si>
    <t>HK 30@15反光碗支架1</t>
  </si>
  <si>
    <t>1.07.91933</t>
  </si>
  <si>
    <t>HK-30@17-0350-S</t>
  </si>
  <si>
    <t>HK 30@15反光碗支架2</t>
  </si>
  <si>
    <t>1.07.91934</t>
  </si>
  <si>
    <t>HK-30@17-0351-S</t>
  </si>
  <si>
    <t>HK 30@15反光碗支架3</t>
  </si>
  <si>
    <t>1.07.91945</t>
  </si>
  <si>
    <t>HK-30@17-0358-S</t>
  </si>
  <si>
    <t>HK 30@15反光碗支架4</t>
  </si>
  <si>
    <t>1.07.02411</t>
  </si>
  <si>
    <t>HK-30@17-0534-S</t>
  </si>
  <si>
    <t>13.55x13.55x1.05</t>
  </si>
  <si>
    <t>CXA1304/CXB1304/CXA1310/CXB1310</t>
  </si>
  <si>
    <t>BLACK HOLE 35@18</t>
  </si>
  <si>
    <t>HK 35@18透镜支架</t>
  </si>
  <si>
    <t>1.07.7938</t>
  </si>
  <si>
    <t>HK-27@04-0137-S</t>
  </si>
  <si>
    <t>HK 35@18透镜支架2</t>
  </si>
  <si>
    <t>1.07.7985</t>
  </si>
  <si>
    <t>HK-27@04-0145-S</t>
  </si>
  <si>
    <t>HK 35@18透镜支架3</t>
  </si>
  <si>
    <t>1.07.7986</t>
  </si>
  <si>
    <t>HK-27@04-0146-S</t>
  </si>
  <si>
    <t>13.7x13.7x9</t>
  </si>
  <si>
    <t>HK 35@18透镜支架4</t>
  </si>
  <si>
    <t>1.07.71022</t>
  </si>
  <si>
    <t>HK-27@04-0153-S</t>
  </si>
  <si>
    <t>12.2x13.2x9</t>
  </si>
  <si>
    <t>HK 35@18透镜支架5</t>
  </si>
  <si>
    <t>1.07.81433</t>
  </si>
  <si>
    <t>HK-27@04-0226-S</t>
  </si>
  <si>
    <t>11.2x11.2x9</t>
  </si>
  <si>
    <t>HK 35@18透镜支架6</t>
  </si>
  <si>
    <t>1.07.81434</t>
  </si>
  <si>
    <t>HK-27@04-0227-S</t>
  </si>
  <si>
    <t>HK 35@18透镜支架7</t>
  </si>
  <si>
    <t>1.07.81602</t>
  </si>
  <si>
    <t>HK-30@03-0254-S</t>
  </si>
  <si>
    <t>Φ12.72</t>
  </si>
  <si>
    <t>HK 35@18透镜支架8</t>
  </si>
  <si>
    <t>1.07.02270</t>
  </si>
  <si>
    <t>HK-27@04-0481-S</t>
  </si>
  <si>
    <r>
      <t>9x</t>
    </r>
    <r>
      <rPr>
        <sz val="11"/>
        <rFont val="宋体"/>
        <family val="3"/>
        <charset val="134"/>
      </rPr>
      <t>9</t>
    </r>
  </si>
  <si>
    <t>BLACK HOLE 45@24</t>
  </si>
  <si>
    <t>45@24透镜支架</t>
  </si>
  <si>
    <t>1.07.6780</t>
  </si>
  <si>
    <t>HK-32@05-0084-S</t>
  </si>
  <si>
    <t>12.7x12.7</t>
  </si>
  <si>
    <t>13.55x13.55</t>
  </si>
  <si>
    <t>12.2x13.2</t>
  </si>
  <si>
    <t>HK-45@24透镜支架2</t>
  </si>
  <si>
    <t>1.07.81413</t>
  </si>
  <si>
    <t>HK-32@05-0222-S</t>
  </si>
  <si>
    <t>16x16</t>
  </si>
  <si>
    <t>HK-45@24透镜支架3</t>
  </si>
  <si>
    <t>1.07.81427</t>
  </si>
  <si>
    <t>HK-32@05-0225-S</t>
  </si>
  <si>
    <t>11.2x11.2</t>
  </si>
  <si>
    <t>11.7x11.7</t>
  </si>
  <si>
    <t>BLACK HOLE 50@24</t>
  </si>
  <si>
    <t>HK 50@24透镜支架1</t>
  </si>
  <si>
    <t>1.07.81375</t>
  </si>
  <si>
    <t>HK-37@04-15XX-0219-S</t>
  </si>
  <si>
    <t>15.2x15.2</t>
  </si>
  <si>
    <t>16.05x16.05</t>
  </si>
  <si>
    <t>HK 50@24透镜支架2</t>
  </si>
  <si>
    <t>1.07.81378</t>
  </si>
  <si>
    <t>HK-37@04-CLU028-0220-S</t>
  </si>
  <si>
    <t>13.7x13.7</t>
  </si>
  <si>
    <t>BLACK HOLE 62@24</t>
  </si>
  <si>
    <t>XD 62@24透镜支架</t>
  </si>
  <si>
    <t>1.07.81440</t>
  </si>
  <si>
    <t>HK-44@05-0229-S</t>
  </si>
  <si>
    <t>16.2x19.2</t>
  </si>
  <si>
    <t>XD 62@24透镜支架2</t>
  </si>
  <si>
    <t>1.07.81546</t>
  </si>
  <si>
    <t>HK-44@05-1840-0250-S</t>
  </si>
  <si>
    <t>18.05x18.05</t>
  </si>
  <si>
    <t>XD 62@24透镜支架3</t>
  </si>
  <si>
    <t>1.07.81604</t>
  </si>
  <si>
    <t>HK-44@05-CLU028-0256-S</t>
  </si>
  <si>
    <t>XD 62@24透镜支架4</t>
  </si>
  <si>
    <t>1.07.81624</t>
  </si>
  <si>
    <t>HK-44@05-1520-0260-S</t>
  </si>
  <si>
    <t>XD 62@24透镜支架5</t>
  </si>
  <si>
    <t>1.07.91856</t>
  </si>
  <si>
    <t>HK-44@05-CHM_9-0326-S</t>
  </si>
  <si>
    <t>15.2x15.2x12</t>
  </si>
  <si>
    <t>XD 62@24透镜支架6</t>
  </si>
  <si>
    <t>1.07.91868</t>
  </si>
  <si>
    <t>HK-44@05-0332-S</t>
  </si>
  <si>
    <t>19.2x19.2x17.2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</si>
</sst>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12"/>
      <name val="Calibri"/>
      <family val="2"/>
    </font>
    <font>
      <sz val="11"/>
      <name val="宋体"/>
      <family val="3"/>
      <charset val="134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658;&#22372;&#20844;&#27169;&#20135;&#21697;&#20449;&#24687;&#34920;202203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nce"/>
      <sheetName val="Dark"/>
      <sheetName val="Gemini"/>
      <sheetName val="Glareless"/>
      <sheetName val="Moony"/>
      <sheetName val="Filmy"/>
      <sheetName val="V"/>
      <sheetName val="变焦模组"/>
      <sheetName val="Rainbow"/>
      <sheetName val="无影"/>
      <sheetName val="变光片"/>
      <sheetName val="透镜支架"/>
      <sheetName val="光源支架-常规光源"/>
      <sheetName val="光源支架-双色温光源"/>
      <sheetName val="防眩罩"/>
      <sheetName val="防眩罩匹配信息"/>
      <sheetName val="Photon-L"/>
      <sheetName val="Photon-S"/>
      <sheetName val="KA-L"/>
      <sheetName val="KA-S"/>
      <sheetName val="Black Hole-L"/>
      <sheetName val="Black Hole-S"/>
      <sheetName val="Infinity-L"/>
      <sheetName val="Infinity-S"/>
      <sheetName val="Focus-L"/>
      <sheetName val="Focus-S"/>
      <sheetName val="Waterfall-L"/>
      <sheetName val="Waterfall-S"/>
      <sheetName val="Polaroid-L"/>
      <sheetName val="Polaroid-S"/>
      <sheetName val="Nebula-L"/>
      <sheetName val="Nebula-S"/>
      <sheetName val="Chameleon-L"/>
      <sheetName val="Chameleon-S"/>
      <sheetName val="Sunflower-L"/>
      <sheetName val="Sunflower-S"/>
      <sheetName val="Turbine-L"/>
      <sheetName val="Turbine-S"/>
      <sheetName val="Transformer-L"/>
      <sheetName val="Transformer-S"/>
      <sheetName val="Aurora-L"/>
      <sheetName val="Aurora-S"/>
      <sheetName val="Matrix-L"/>
      <sheetName val="Matrix-S"/>
      <sheetName val="Galaxy-L"/>
      <sheetName val="Galaxy-S"/>
      <sheetName val="X-L"/>
      <sheetName val="Diamond-L"/>
      <sheetName val="Diamond-S"/>
      <sheetName val="Lightning-L"/>
      <sheetName val="Lightning-S"/>
      <sheetName val="Comet-L"/>
      <sheetName val="Comet-S"/>
      <sheetName val="光源尺寸"/>
      <sheetName val="光源开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B2" t="str">
            <v>Holder name</v>
          </cell>
          <cell r="D2" t="str">
            <v>Holder MN</v>
          </cell>
          <cell r="E2" t="str">
            <v>Holder PN</v>
          </cell>
        </row>
        <row r="7">
          <cell r="J7" t="str">
            <v>V6 GEN6/V8 GEN6/V8 GEN7/HD4/E6/E8/H6/HD6</v>
          </cell>
          <cell r="K7" t="str">
            <v>CLU701/CLU702/CLU7B2/CLU7A2</v>
          </cell>
          <cell r="L7" t="str">
            <v>CMA13XX/CXB13XX/CMT14XX</v>
          </cell>
          <cell r="M7" t="str">
            <v xml:space="preserve">HM10/HD10/HD13/HD24
</v>
          </cell>
          <cell r="N7" t="str">
            <v/>
          </cell>
          <cell r="O7" t="str">
            <v>HRB04XX/HRB06XX</v>
          </cell>
          <cell r="P7" t="str">
            <v/>
          </cell>
          <cell r="Q7" t="str">
            <v>LUXEON CX PLUS CoB HD S01H4/S01H6/S02H6/S04H9/S01F06</v>
          </cell>
          <cell r="R7" t="str">
            <v xml:space="preserve">CLM-6/CXM-6(GEN3)/CHM-6/CXM-3/CXM-4
</v>
          </cell>
          <cell r="S7" t="str">
            <v/>
          </cell>
          <cell r="T7" t="str">
            <v/>
          </cell>
          <cell r="U7" t="str">
            <v>CertaFlux 1201</v>
          </cell>
          <cell r="V7" t="str">
            <v/>
          </cell>
          <cell r="W7" t="str">
            <v>MJT 6W</v>
          </cell>
          <cell r="X7" t="str">
            <v>HR Y3XX/TS Y3XX/MD M02/M04/M05/M10</v>
          </cell>
          <cell r="Y7" t="str">
            <v/>
          </cell>
          <cell r="Z7" t="str">
            <v>XOB06</v>
          </cell>
          <cell r="AA7" t="str">
            <v>CR1307</v>
          </cell>
        </row>
        <row r="12">
          <cell r="J12" t="str">
            <v>V10 GEN6/V13 GEN6/H9</v>
          </cell>
          <cell r="K12" t="str">
            <v>/</v>
          </cell>
          <cell r="L12" t="str">
            <v>/CXA15XX/CXB15XX/CMA15XX</v>
          </cell>
          <cell r="M12" t="str">
            <v>/</v>
          </cell>
          <cell r="N12" t="str">
            <v>/</v>
          </cell>
          <cell r="O12" t="str">
            <v>/HRB09XX</v>
          </cell>
          <cell r="P12" t="str">
            <v>/1507 HO/1512 HO/1507 HE/1512 HE</v>
          </cell>
          <cell r="Q12" t="str">
            <v>/LUXEON CX PLUS CoB M02F09/M03F09</v>
          </cell>
          <cell r="R12" t="str">
            <v>/</v>
          </cell>
          <cell r="S12" t="str">
            <v>/</v>
          </cell>
          <cell r="T12" t="str">
            <v>/</v>
          </cell>
          <cell r="U12" t="str">
            <v>/CertaFlux 1202/1203</v>
          </cell>
          <cell r="V12" t="str">
            <v>/</v>
          </cell>
          <cell r="W12" t="str">
            <v>/</v>
          </cell>
          <cell r="X12" t="str">
            <v>HR Y5XX/FC F10/TS Y5XX/MD M20/</v>
          </cell>
          <cell r="Y12" t="str">
            <v>/</v>
          </cell>
          <cell r="Z12" t="str">
            <v>/</v>
          </cell>
          <cell r="AA12" t="str">
            <v>CR1511/</v>
          </cell>
        </row>
        <row r="19">
          <cell r="J19" t="str">
            <v>/H9</v>
          </cell>
          <cell r="K19" t="str">
            <v>/</v>
          </cell>
          <cell r="L19" t="str">
            <v>/CXA15XX/CXB15XX/CMA15XX</v>
          </cell>
          <cell r="M19" t="str">
            <v>/</v>
          </cell>
          <cell r="N19" t="str">
            <v>/</v>
          </cell>
          <cell r="O19" t="str">
            <v>/HRB09XX</v>
          </cell>
          <cell r="P19" t="str">
            <v>/1507 HO/1512 HO/1507 HE/1512 HE</v>
          </cell>
          <cell r="Q19" t="str">
            <v>/LUXEON CX PLUS CoB M02F09/M03F09</v>
          </cell>
          <cell r="R19" t="str">
            <v>CHM-9(AA)/CXM-9(AA)/</v>
          </cell>
          <cell r="S19" t="str">
            <v>/</v>
          </cell>
          <cell r="T19" t="str">
            <v>/</v>
          </cell>
          <cell r="U19" t="str">
            <v>/CertaFlux 1202/1203</v>
          </cell>
          <cell r="V19" t="str">
            <v>/</v>
          </cell>
          <cell r="W19" t="str">
            <v>/</v>
          </cell>
          <cell r="X19" t="str">
            <v>/</v>
          </cell>
          <cell r="Y19" t="str">
            <v>/</v>
          </cell>
          <cell r="Z19" t="str">
            <v>/</v>
          </cell>
          <cell r="AA19" t="str">
            <v>/</v>
          </cell>
          <cell r="AB19" t="str">
            <v>/</v>
          </cell>
          <cell r="AC19" t="str">
            <v>/</v>
          </cell>
          <cell r="AD19" t="str">
            <v>/</v>
          </cell>
        </row>
        <row r="34"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>LUXEON COB 1202/1203/1204HD/1205HD</v>
          </cell>
          <cell r="R34" t="str">
            <v/>
          </cell>
          <cell r="S34" t="str">
            <v>NFCWL036B/048B/060B/072B</v>
          </cell>
          <cell r="T34" t="str">
            <v/>
          </cell>
          <cell r="U34" t="str">
            <v>Fortimo 1203/1204</v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</row>
        <row r="41">
          <cell r="J41" t="str">
            <v>V10 GEN7/HD6/E-7W/E-13W/E-18W</v>
          </cell>
          <cell r="K41" t="str">
            <v>CLU701/CLU702/CLU7B2/CLU7A2/CLU028/CLU02J</v>
          </cell>
          <cell r="L41" t="str">
            <v/>
          </cell>
          <cell r="M41" t="str">
            <v>HM10/HD10/HD13/HD24/HE03/HM03/HE06/HM06/HE09/HM09/HE13/HM13</v>
          </cell>
          <cell r="N41" t="str">
            <v>XUAN1313</v>
          </cell>
          <cell r="O41" t="str">
            <v/>
          </cell>
          <cell r="P41" t="str">
            <v>1309 H1/1312 H1</v>
          </cell>
          <cell r="Q41" t="str">
            <v/>
          </cell>
          <cell r="R41" t="str">
            <v>CXM-3/CXM-4/CXM-6(GEN4)/CHM-9(AC)/CLM-9/CXM-9(AC)</v>
          </cell>
          <cell r="S41" t="str">
            <v/>
          </cell>
          <cell r="T41" t="str">
            <v>S9</v>
          </cell>
          <cell r="U41" t="str">
            <v/>
          </cell>
          <cell r="V41" t="str">
            <v>LC010C/LC00XD/LC013D</v>
          </cell>
          <cell r="W41" t="str">
            <v>MJT 6W/9W12W</v>
          </cell>
          <cell r="X41" t="str">
            <v>HR Y3XX/TS Y3XX/MD M02/M04/M05/M10</v>
          </cell>
          <cell r="Y41" t="str">
            <v>SLE G6 LES 10/SLE G7 LES 09</v>
          </cell>
          <cell r="Z41" t="str">
            <v>XOB06/XOB09</v>
          </cell>
          <cell r="AA41" t="str">
            <v>CL1311</v>
          </cell>
        </row>
      </sheetData>
      <sheetData sheetId="18"/>
      <sheetData sheetId="19">
        <row r="27">
          <cell r="I27" t="str">
            <v>H12</v>
          </cell>
          <cell r="J27" t="str">
            <v/>
          </cell>
          <cell r="K27" t="str">
            <v>CXA18XX/CXB18XX/CMA18XX</v>
          </cell>
          <cell r="L27" t="str">
            <v/>
          </cell>
          <cell r="M27" t="str">
            <v/>
          </cell>
          <cell r="N27" t="str">
            <v>HRB12XX</v>
          </cell>
          <cell r="O27" t="str">
            <v>1820 HO/1820 HE</v>
          </cell>
          <cell r="P27" t="str">
            <v>LUXEON CX PLUS CoB L04F12/L05F12/L08F14</v>
          </cell>
          <cell r="Q27" t="str">
            <v/>
          </cell>
          <cell r="R27" t="str">
            <v/>
          </cell>
          <cell r="S27" t="str">
            <v/>
          </cell>
          <cell r="T27" t="str">
            <v>CertaFlux 1204/1205/1208</v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G2" t="str">
            <v>HRA0303</v>
          </cell>
        </row>
        <row r="3">
          <cell r="C3" t="str">
            <v>CLU0A0/CLU0B0</v>
          </cell>
        </row>
        <row r="4">
          <cell r="B4" t="str">
            <v>V6 GEN6/V8 GEN6/V8 GEN7/HD4/E6/E8</v>
          </cell>
        </row>
        <row r="5">
          <cell r="J5" t="str">
            <v>CLM-6/CXM-6(GEN3)/CHM-6</v>
          </cell>
        </row>
        <row r="8">
          <cell r="B8" t="str">
            <v>H6</v>
          </cell>
          <cell r="D8" t="str">
            <v>CMA13XX/CXB13XX/CMT14XX</v>
          </cell>
          <cell r="G8" t="str">
            <v>HRB04XX/HRB06XX</v>
          </cell>
          <cell r="I8" t="str">
            <v>LUXEON CX PLUS CoB HD S01H4/S01H6/S02H6/S04H9/S01F06</v>
          </cell>
          <cell r="M8" t="str">
            <v>CertaFlux 1201</v>
          </cell>
          <cell r="S8" t="str">
            <v>CR1307</v>
          </cell>
        </row>
        <row r="11">
          <cell r="B11" t="str">
            <v>HD6</v>
          </cell>
          <cell r="C11" t="str">
            <v>CLU701/CLU702/CLU7B2/CLU7A2</v>
          </cell>
          <cell r="E11" t="str">
            <v xml:space="preserve">HM10/HD10/HD13/HD24
</v>
          </cell>
          <cell r="J11" t="str">
            <v xml:space="preserve">CXM-3/CXM-4
</v>
          </cell>
          <cell r="O11" t="str">
            <v>MJT 6W</v>
          </cell>
          <cell r="P11" t="str">
            <v>HR Y3XX/TS Y3XX/MD M02/M04/M05/M10</v>
          </cell>
          <cell r="R11" t="str">
            <v>XOB06</v>
          </cell>
        </row>
        <row r="13">
          <cell r="J13" t="str">
            <v>CHM-9(AA)/CXM-9(AA)</v>
          </cell>
        </row>
        <row r="22">
          <cell r="B22" t="str">
            <v>V13 GEN7/HD9/H15/E-27W/E-35W/E-42W</v>
          </cell>
          <cell r="C22" t="str">
            <v>CLU711/CLU712//CLU721/CLU038/CLU03J</v>
          </cell>
          <cell r="E22" t="str">
            <v>HD40/HE15/HE18/HE24/HE30/HM15/HM18/HM24/HM30</v>
          </cell>
          <cell r="F22" t="str">
            <v>XUAN1919</v>
          </cell>
          <cell r="H22" t="str">
            <v>2015 H1/2025 H1</v>
          </cell>
          <cell r="J22" t="str">
            <v>CHM-9(XH)CXM-11/CHM-14(AC)/CXM-14(AC)</v>
          </cell>
          <cell r="L22" t="str">
            <v>S13/S15</v>
          </cell>
          <cell r="N22" t="str">
            <v>LC0X0C/LC0XXD</v>
          </cell>
          <cell r="O22" t="str">
            <v>MJT 18W/24W/30W</v>
          </cell>
          <cell r="P22" t="str">
            <v>FC F30/F40/MD M50</v>
          </cell>
          <cell r="Q22" t="str">
            <v>SLE G6 LES 15/LES 17/SLE G7 LES 13/LES 15</v>
          </cell>
          <cell r="R22" t="str">
            <v>XOB14</v>
          </cell>
          <cell r="S22" t="str">
            <v>CL2517</v>
          </cell>
        </row>
        <row r="36">
          <cell r="D36" t="str">
            <v>XPE/XTE/XPG/XHP35</v>
          </cell>
          <cell r="I36" t="str">
            <v xml:space="preserve"> LUXEON 3535 2D/LUXEON 3535L/LUXEON 3535L HE/ LUXEON 3535L HE PLUS/LUXEON V/ LUXEON V2/LUXEON T/LUXEON TX/LUXEON Z</v>
          </cell>
          <cell r="K36" t="str">
            <v>NVSW319/519</v>
          </cell>
          <cell r="L36" t="str">
            <v>P7/P8/P9</v>
          </cell>
          <cell r="O36" t="str">
            <v>Z5M4/Z5M3</v>
          </cell>
        </row>
        <row r="47">
          <cell r="T47" t="str">
            <v>GZ492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X60"/>
  <sheetViews>
    <sheetView tabSelected="1" zoomScale="70" workbookViewId="0">
      <pane xSplit="8" ySplit="1" topLeftCell="I2" activePane="bottomRight" state="frozen"/>
      <selection pane="topRight"/>
      <selection pane="bottomLeft"/>
      <selection pane="bottomRight" sqref="A1:IV1"/>
    </sheetView>
  </sheetViews>
  <sheetFormatPr defaultColWidth="11" defaultRowHeight="15.75" x14ac:dyDescent="0.15"/>
  <cols>
    <col min="1" max="1" width="13.75" style="15" bestFit="1" customWidth="1"/>
    <col min="2" max="2" width="25.875" style="15" customWidth="1"/>
    <col min="3" max="3" width="17.875" style="15" customWidth="1"/>
    <col min="4" max="4" width="23.875" style="15" bestFit="1" customWidth="1"/>
    <col min="5" max="5" width="13.375" style="15" hidden="1" customWidth="1"/>
    <col min="6" max="7" width="10.125" style="15" hidden="1" customWidth="1"/>
    <col min="8" max="8" width="7.125" style="15" hidden="1" customWidth="1"/>
    <col min="9" max="10" width="22.875" style="15" bestFit="1" customWidth="1"/>
    <col min="11" max="11" width="34.5" style="15" bestFit="1" customWidth="1"/>
    <col min="12" max="12" width="32.375" style="15" bestFit="1" customWidth="1"/>
    <col min="13" max="13" width="19.375" style="15" bestFit="1" customWidth="1"/>
    <col min="14" max="14" width="26.25" style="15" bestFit="1" customWidth="1"/>
    <col min="15" max="15" width="21.25" style="15" bestFit="1" customWidth="1"/>
    <col min="16" max="16" width="22.375" style="15" bestFit="1" customWidth="1"/>
    <col min="17" max="17" width="19.5" style="15" bestFit="1" customWidth="1"/>
    <col min="18" max="18" width="18.75" style="15" bestFit="1" customWidth="1"/>
    <col min="19" max="19" width="15.75" style="15" bestFit="1" customWidth="1"/>
    <col min="20" max="20" width="20.25" style="15" bestFit="1" customWidth="1"/>
    <col min="21" max="21" width="22.875" style="15" bestFit="1" customWidth="1"/>
    <col min="22" max="22" width="12.375" style="15" bestFit="1" customWidth="1"/>
    <col min="23" max="23" width="24.375" style="15" bestFit="1" customWidth="1"/>
    <col min="24" max="24" width="21.75" style="15" bestFit="1" customWidth="1"/>
    <col min="25" max="26" width="15.375" style="15" bestFit="1" customWidth="1"/>
    <col min="27" max="16384" width="11" style="12"/>
  </cols>
  <sheetData>
    <row r="1" spans="1:50" s="1" customFormat="1" ht="45" customHeight="1" x14ac:dyDescent="0.15">
      <c r="B1" s="1" t="str">
        <f>'[1]Photon-S'!B2</f>
        <v>Holder name</v>
      </c>
      <c r="C1" s="1" t="str">
        <f>'[1]Photon-S'!D2</f>
        <v>Holder MN</v>
      </c>
      <c r="D1" s="1" t="str">
        <f>'[1]Photon-S'!E2</f>
        <v>Holder PN</v>
      </c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  <c r="T1" s="1" t="s">
        <v>11</v>
      </c>
      <c r="U1" s="1" t="s">
        <v>12</v>
      </c>
      <c r="V1" s="1" t="s">
        <v>13</v>
      </c>
      <c r="W1" s="1" t="s">
        <v>14</v>
      </c>
      <c r="X1" s="1" t="s">
        <v>15</v>
      </c>
      <c r="Y1" s="1" t="s">
        <v>16</v>
      </c>
      <c r="Z1" s="1" t="s">
        <v>17</v>
      </c>
    </row>
    <row r="2" spans="1:50" s="6" customFormat="1" ht="30" customHeight="1" x14ac:dyDescent="0.15">
      <c r="A2" s="2" t="s">
        <v>18</v>
      </c>
      <c r="B2" s="3" t="s">
        <v>19</v>
      </c>
      <c r="C2" s="3" t="s">
        <v>20</v>
      </c>
      <c r="D2" s="3" t="s">
        <v>21</v>
      </c>
      <c r="E2" s="3" t="s">
        <v>22</v>
      </c>
      <c r="F2" s="3"/>
      <c r="G2" s="3"/>
      <c r="H2" s="4"/>
      <c r="I2" s="3" t="str">
        <f>CONCATENATE([1]光源开孔!B8,"/",[1]光源开孔!B11)</f>
        <v>H6/HD6</v>
      </c>
      <c r="J2" s="3" t="str">
        <f>CONCATENATE([1]光源开孔!C8,"/",[1]光源开孔!C11)</f>
        <v>/CLU701/CLU702/CLU7B2/CLU7A2</v>
      </c>
      <c r="K2" s="3" t="str">
        <f>CONCATENATE([1]光源开孔!D8,"/",[1]光源开孔!D11)</f>
        <v>CMA13XX/CXB13XX/CMT14XX/</v>
      </c>
      <c r="L2" s="3" t="str">
        <f>CONCATENATE([1]光源开孔!E8,"/",[1]光源开孔!E11)</f>
        <v xml:space="preserve">/HM10/HD10/HD13/HD24
</v>
      </c>
      <c r="M2" s="3" t="str">
        <f>CONCATENATE([1]光源开孔!F8,"/",[1]光源开孔!F11)</f>
        <v>/</v>
      </c>
      <c r="N2" s="3" t="str">
        <f>CONCATENATE([1]光源开孔!G8,"/",[1]光源开孔!G11)</f>
        <v>HRB04XX/HRB06XX/</v>
      </c>
      <c r="O2" s="3" t="str">
        <f>CONCATENATE([1]光源开孔!H8,"/",[1]光源开孔!H11)</f>
        <v>/</v>
      </c>
      <c r="P2" s="3" t="str">
        <f>CONCATENATE([1]光源开孔!I8,"/",[1]光源开孔!I11)</f>
        <v>LUXEON CX PLUS CoB HD S01H4/S01H6/S02H6/S04H9/S01F06/</v>
      </c>
      <c r="Q2" s="3" t="str">
        <f>CONCATENATE([1]光源开孔!J8,"/",[1]光源开孔!J11)</f>
        <v xml:space="preserve">/CXM-3/CXM-4
</v>
      </c>
      <c r="R2" s="3" t="str">
        <f>CONCATENATE([1]光源开孔!K8,"/",[1]光源开孔!K11)</f>
        <v>/</v>
      </c>
      <c r="S2" s="3" t="str">
        <f>CONCATENATE([1]光源开孔!L8,"/",[1]光源开孔!L11)</f>
        <v>/</v>
      </c>
      <c r="T2" s="3" t="str">
        <f>CONCATENATE([1]光源开孔!M8,"/",[1]光源开孔!M11)</f>
        <v>CertaFlux 1201/</v>
      </c>
      <c r="U2" s="3" t="str">
        <f>CONCATENATE([1]光源开孔!N8,"/",[1]光源开孔!N11)</f>
        <v>/</v>
      </c>
      <c r="V2" s="3" t="str">
        <f>CONCATENATE([1]光源开孔!O8,"/",[1]光源开孔!O11)</f>
        <v>/MJT 6W</v>
      </c>
      <c r="W2" s="3" t="str">
        <f>CONCATENATE([1]光源开孔!P8,"/",[1]光源开孔!P11)</f>
        <v>/HR Y3XX/TS Y3XX/MD M02/M04/M05/M10</v>
      </c>
      <c r="X2" s="3" t="str">
        <f>CONCATENATE([1]光源开孔!Q8,"/",[1]光源开孔!Q11)</f>
        <v>/</v>
      </c>
      <c r="Y2" s="3" t="str">
        <f>CONCATENATE([1]光源开孔!R8,"/",[1]光源开孔!R11)</f>
        <v>/XOB06</v>
      </c>
      <c r="Z2" s="3" t="str">
        <f>CONCATENATE([1]光源开孔!S8,"/",[1]光源开孔!S11)</f>
        <v>CR1307/</v>
      </c>
      <c r="AA2" s="3" t="str">
        <f>CONCATENATE([1]光源开孔!T8,"/",[1]光源开孔!T11)</f>
        <v>/</v>
      </c>
      <c r="AB2" s="3" t="str">
        <f>CONCATENATE([1]光源开孔!U8,"/",[1]光源开孔!U11)</f>
        <v>/</v>
      </c>
      <c r="AC2" s="3" t="str">
        <f>CONCATENATE([1]光源开孔!V8,"/",[1]光源开孔!V11)</f>
        <v>/</v>
      </c>
      <c r="AD2" s="3" t="str">
        <f>CONCATENATE([1]光源开孔!W8,"/",[1]光源开孔!W11)</f>
        <v>/</v>
      </c>
      <c r="AE2" s="3" t="str">
        <f>CONCATENATE([1]光源开孔!X8,"/",[1]光源开孔!X11)</f>
        <v>/</v>
      </c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s="6" customFormat="1" ht="30" customHeight="1" x14ac:dyDescent="0.15">
      <c r="A3" s="7"/>
      <c r="B3" s="3" t="s">
        <v>23</v>
      </c>
      <c r="C3" s="3" t="s">
        <v>24</v>
      </c>
      <c r="D3" s="3" t="s">
        <v>25</v>
      </c>
      <c r="E3" s="3" t="s">
        <v>26</v>
      </c>
      <c r="F3" s="3"/>
      <c r="G3" s="3"/>
      <c r="H3" s="4"/>
      <c r="I3" s="3" t="str">
        <f>CONCATENATE([1]光源开孔!B4)</f>
        <v>V6 GEN6/V8 GEN6/V8 GEN7/HD4/E6/E8</v>
      </c>
      <c r="J3" s="3" t="str">
        <f>CONCATENATE([1]光源开孔!C4)</f>
        <v/>
      </c>
      <c r="K3" s="3" t="str">
        <f>CONCATENATE([1]光源开孔!D4)</f>
        <v/>
      </c>
      <c r="L3" s="3" t="str">
        <f>CONCATENATE([1]光源开孔!E4)</f>
        <v/>
      </c>
      <c r="M3" s="3" t="str">
        <f>CONCATENATE([1]光源开孔!F4)</f>
        <v/>
      </c>
      <c r="N3" s="3" t="str">
        <f>CONCATENATE([1]光源开孔!G4)</f>
        <v/>
      </c>
      <c r="O3" s="3" t="str">
        <f>CONCATENATE([1]光源开孔!H4)</f>
        <v/>
      </c>
      <c r="P3" s="3" t="str">
        <f>CONCATENATE([1]光源开孔!I4)</f>
        <v/>
      </c>
      <c r="Q3" s="3" t="str">
        <f>CONCATENATE([1]光源开孔!J4)</f>
        <v/>
      </c>
      <c r="R3" s="3" t="str">
        <f>CONCATENATE([1]光源开孔!K4)</f>
        <v/>
      </c>
      <c r="S3" s="3" t="str">
        <f>CONCATENATE([1]光源开孔!L4)</f>
        <v/>
      </c>
      <c r="T3" s="3" t="str">
        <f>CONCATENATE([1]光源开孔!M4)</f>
        <v/>
      </c>
      <c r="U3" s="3" t="str">
        <f>CONCATENATE([1]光源开孔!N4)</f>
        <v/>
      </c>
      <c r="V3" s="3" t="str">
        <f>CONCATENATE([1]光源开孔!O4)</f>
        <v/>
      </c>
      <c r="W3" s="3" t="str">
        <f>CONCATENATE([1]光源开孔!P4)</f>
        <v/>
      </c>
      <c r="X3" s="3" t="str">
        <f>CONCATENATE([1]光源开孔!Q4)</f>
        <v/>
      </c>
      <c r="Y3" s="3" t="str">
        <f>CONCATENATE([1]光源开孔!R4)</f>
        <v/>
      </c>
      <c r="Z3" s="3" t="str">
        <f>CONCATENATE([1]光源开孔!S4)</f>
        <v/>
      </c>
      <c r="AA3" s="3" t="str">
        <f>CONCATENATE([1]光源开孔!T4)</f>
        <v/>
      </c>
      <c r="AB3" s="3" t="str">
        <f>CONCATENATE([1]光源开孔!U4)</f>
        <v/>
      </c>
      <c r="AC3" s="3" t="str">
        <f>CONCATENATE([1]光源开孔!V4)</f>
        <v/>
      </c>
      <c r="AD3" s="3" t="str">
        <f>CONCATENATE([1]光源开孔!W4)</f>
        <v/>
      </c>
      <c r="AE3" s="3" t="str">
        <f>CONCATENATE([1]光源开孔!X4)</f>
        <v/>
      </c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50" s="6" customFormat="1" ht="30" customHeight="1" x14ac:dyDescent="0.15">
      <c r="A4" s="7"/>
      <c r="B4" s="3" t="s">
        <v>27</v>
      </c>
      <c r="C4" s="3" t="s">
        <v>28</v>
      </c>
      <c r="D4" s="3" t="s">
        <v>29</v>
      </c>
      <c r="E4" s="3" t="s">
        <v>30</v>
      </c>
      <c r="F4" s="3"/>
      <c r="G4" s="3"/>
      <c r="H4" s="4"/>
      <c r="I4" s="3" t="str">
        <f>CONCATENATE([1]光源开孔!B3)</f>
        <v/>
      </c>
      <c r="J4" s="3" t="str">
        <f>CONCATENATE([1]光源开孔!C3)</f>
        <v>CLU0A0/CLU0B0</v>
      </c>
      <c r="K4" s="3" t="str">
        <f>CONCATENATE([1]光源开孔!D3)</f>
        <v/>
      </c>
      <c r="L4" s="3" t="str">
        <f>CONCATENATE([1]光源开孔!E3)</f>
        <v/>
      </c>
      <c r="M4" s="3" t="str">
        <f>CONCATENATE([1]光源开孔!F3)</f>
        <v/>
      </c>
      <c r="N4" s="3" t="str">
        <f>CONCATENATE([1]光源开孔!G3)</f>
        <v/>
      </c>
      <c r="O4" s="3" t="str">
        <f>CONCATENATE([1]光源开孔!H3)</f>
        <v/>
      </c>
      <c r="P4" s="3" t="str">
        <f>CONCATENATE([1]光源开孔!I3)</f>
        <v/>
      </c>
      <c r="Q4" s="3" t="str">
        <f>CONCATENATE([1]光源开孔!J3)</f>
        <v/>
      </c>
      <c r="R4" s="3" t="str">
        <f>CONCATENATE([1]光源开孔!K3)</f>
        <v/>
      </c>
      <c r="S4" s="3" t="str">
        <f>CONCATENATE([1]光源开孔!L3)</f>
        <v/>
      </c>
      <c r="T4" s="3" t="str">
        <f>CONCATENATE([1]光源开孔!M3)</f>
        <v/>
      </c>
      <c r="U4" s="3" t="str">
        <f>CONCATENATE([1]光源开孔!N3)</f>
        <v/>
      </c>
      <c r="V4" s="3" t="str">
        <f>CONCATENATE([1]光源开孔!O3)</f>
        <v/>
      </c>
      <c r="W4" s="3" t="str">
        <f>CONCATENATE([1]光源开孔!P3)</f>
        <v/>
      </c>
      <c r="X4" s="3" t="str">
        <f>CONCATENATE([1]光源开孔!Q3)</f>
        <v/>
      </c>
      <c r="Y4" s="3" t="str">
        <f>CONCATENATE([1]光源开孔!R3)</f>
        <v/>
      </c>
      <c r="Z4" s="3" t="str">
        <f>CONCATENATE([1]光源开孔!S3)</f>
        <v/>
      </c>
      <c r="AA4" s="3" t="str">
        <f>CONCATENATE([1]光源开孔!T3)</f>
        <v/>
      </c>
      <c r="AB4" s="3" t="str">
        <f>CONCATENATE([1]光源开孔!U3)</f>
        <v/>
      </c>
      <c r="AC4" s="3" t="str">
        <f>CONCATENATE([1]光源开孔!V3)</f>
        <v/>
      </c>
      <c r="AD4" s="3" t="str">
        <f>CONCATENATE([1]光源开孔!W3)</f>
        <v/>
      </c>
      <c r="AE4" s="3" t="str">
        <f>CONCATENATE([1]光源开孔!X3)</f>
        <v/>
      </c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ht="29.65" hidden="1" customHeight="1" x14ac:dyDescent="0.15">
      <c r="A5" s="8"/>
      <c r="B5" s="9" t="s">
        <v>31</v>
      </c>
      <c r="C5" s="9" t="s">
        <v>32</v>
      </c>
      <c r="D5" s="9" t="s">
        <v>33</v>
      </c>
      <c r="E5" s="9"/>
      <c r="F5" s="9"/>
      <c r="G5" s="9"/>
      <c r="H5" s="10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30" customHeight="1" x14ac:dyDescent="0.15">
      <c r="A6" s="2" t="s">
        <v>34</v>
      </c>
      <c r="B6" s="9" t="s">
        <v>35</v>
      </c>
      <c r="C6" s="9" t="s">
        <v>36</v>
      </c>
      <c r="D6" s="9" t="s">
        <v>37</v>
      </c>
      <c r="E6" s="9" t="s">
        <v>22</v>
      </c>
      <c r="F6" s="9"/>
      <c r="G6" s="9"/>
      <c r="H6" s="10"/>
      <c r="I6" s="9" t="str">
        <f>CONCATENATE(I2)</f>
        <v>H6/HD6</v>
      </c>
      <c r="J6" s="9" t="str">
        <f t="shared" ref="J6:Z8" si="0">CONCATENATE(J2)</f>
        <v>/CLU701/CLU702/CLU7B2/CLU7A2</v>
      </c>
      <c r="K6" s="9" t="str">
        <f t="shared" si="0"/>
        <v>CMA13XX/CXB13XX/CMT14XX/</v>
      </c>
      <c r="L6" s="9" t="str">
        <f t="shared" si="0"/>
        <v xml:space="preserve">/HM10/HD10/HD13/HD24
</v>
      </c>
      <c r="M6" s="9" t="str">
        <f t="shared" si="0"/>
        <v>/</v>
      </c>
      <c r="N6" s="9" t="str">
        <f t="shared" si="0"/>
        <v>HRB04XX/HRB06XX/</v>
      </c>
      <c r="O6" s="9" t="str">
        <f t="shared" si="0"/>
        <v>/</v>
      </c>
      <c r="P6" s="9" t="str">
        <f t="shared" si="0"/>
        <v>LUXEON CX PLUS CoB HD S01H4/S01H6/S02H6/S04H9/S01F06/</v>
      </c>
      <c r="Q6" s="9" t="str">
        <f t="shared" si="0"/>
        <v xml:space="preserve">/CXM-3/CXM-4
</v>
      </c>
      <c r="R6" s="9" t="str">
        <f t="shared" si="0"/>
        <v>/</v>
      </c>
      <c r="S6" s="9" t="str">
        <f t="shared" si="0"/>
        <v>/</v>
      </c>
      <c r="T6" s="9" t="str">
        <f t="shared" si="0"/>
        <v>CertaFlux 1201/</v>
      </c>
      <c r="U6" s="9" t="str">
        <f t="shared" si="0"/>
        <v>/</v>
      </c>
      <c r="V6" s="9" t="str">
        <f t="shared" si="0"/>
        <v>/MJT 6W</v>
      </c>
      <c r="W6" s="9" t="str">
        <f t="shared" si="0"/>
        <v>/HR Y3XX/TS Y3XX/MD M02/M04/M05/M10</v>
      </c>
      <c r="X6" s="9" t="str">
        <f t="shared" si="0"/>
        <v>/</v>
      </c>
      <c r="Y6" s="9" t="str">
        <f t="shared" si="0"/>
        <v>/XOB06</v>
      </c>
      <c r="Z6" s="9" t="str">
        <f t="shared" si="0"/>
        <v>CR1307/</v>
      </c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30" customHeight="1" x14ac:dyDescent="0.15">
      <c r="A7" s="7"/>
      <c r="B7" s="9" t="s">
        <v>38</v>
      </c>
      <c r="C7" s="9" t="s">
        <v>39</v>
      </c>
      <c r="D7" s="9" t="s">
        <v>40</v>
      </c>
      <c r="E7" s="9" t="s">
        <v>26</v>
      </c>
      <c r="F7" s="9"/>
      <c r="G7" s="9"/>
      <c r="H7" s="10"/>
      <c r="I7" s="9" t="str">
        <f>CONCATENATE(I3)</f>
        <v>V6 GEN6/V8 GEN6/V8 GEN7/HD4/E6/E8</v>
      </c>
      <c r="J7" s="9" t="str">
        <f t="shared" si="0"/>
        <v/>
      </c>
      <c r="K7" s="9" t="str">
        <f t="shared" si="0"/>
        <v/>
      </c>
      <c r="L7" s="9" t="str">
        <f t="shared" si="0"/>
        <v/>
      </c>
      <c r="M7" s="9" t="str">
        <f t="shared" si="0"/>
        <v/>
      </c>
      <c r="N7" s="9" t="str">
        <f t="shared" si="0"/>
        <v/>
      </c>
      <c r="O7" s="9" t="str">
        <f t="shared" si="0"/>
        <v/>
      </c>
      <c r="P7" s="9" t="str">
        <f t="shared" si="0"/>
        <v/>
      </c>
      <c r="Q7" s="9" t="str">
        <f t="shared" si="0"/>
        <v/>
      </c>
      <c r="R7" s="9" t="str">
        <f t="shared" si="0"/>
        <v/>
      </c>
      <c r="S7" s="9" t="str">
        <f t="shared" si="0"/>
        <v/>
      </c>
      <c r="T7" s="9" t="str">
        <f t="shared" si="0"/>
        <v/>
      </c>
      <c r="U7" s="9" t="str">
        <f t="shared" si="0"/>
        <v/>
      </c>
      <c r="V7" s="9" t="str">
        <f t="shared" si="0"/>
        <v/>
      </c>
      <c r="W7" s="9" t="str">
        <f t="shared" si="0"/>
        <v/>
      </c>
      <c r="X7" s="9" t="str">
        <f t="shared" si="0"/>
        <v/>
      </c>
      <c r="Y7" s="9" t="str">
        <f t="shared" si="0"/>
        <v/>
      </c>
      <c r="Z7" s="9" t="str">
        <f t="shared" si="0"/>
        <v/>
      </c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30" customHeight="1" x14ac:dyDescent="0.15">
      <c r="A8" s="7"/>
      <c r="B8" s="9" t="s">
        <v>41</v>
      </c>
      <c r="C8" s="9" t="s">
        <v>42</v>
      </c>
      <c r="D8" s="9" t="s">
        <v>43</v>
      </c>
      <c r="E8" s="9" t="s">
        <v>30</v>
      </c>
      <c r="F8" s="9"/>
      <c r="G8" s="9"/>
      <c r="H8" s="10"/>
      <c r="I8" s="9" t="str">
        <f>CONCATENATE(I4)</f>
        <v/>
      </c>
      <c r="J8" s="9" t="str">
        <f t="shared" si="0"/>
        <v>CLU0A0/CLU0B0</v>
      </c>
      <c r="K8" s="9" t="str">
        <f t="shared" si="0"/>
        <v/>
      </c>
      <c r="L8" s="9" t="str">
        <f t="shared" si="0"/>
        <v/>
      </c>
      <c r="M8" s="9" t="str">
        <f t="shared" si="0"/>
        <v/>
      </c>
      <c r="N8" s="9" t="str">
        <f t="shared" si="0"/>
        <v/>
      </c>
      <c r="O8" s="9" t="str">
        <f t="shared" si="0"/>
        <v/>
      </c>
      <c r="P8" s="9" t="str">
        <f t="shared" si="0"/>
        <v/>
      </c>
      <c r="Q8" s="9" t="str">
        <f t="shared" si="0"/>
        <v/>
      </c>
      <c r="R8" s="9" t="str">
        <f t="shared" si="0"/>
        <v/>
      </c>
      <c r="S8" s="9" t="str">
        <f t="shared" si="0"/>
        <v/>
      </c>
      <c r="T8" s="9" t="str">
        <f t="shared" si="0"/>
        <v/>
      </c>
      <c r="U8" s="9" t="str">
        <f t="shared" si="0"/>
        <v/>
      </c>
      <c r="V8" s="9" t="str">
        <f t="shared" si="0"/>
        <v/>
      </c>
      <c r="W8" s="9" t="str">
        <f t="shared" si="0"/>
        <v/>
      </c>
      <c r="X8" s="9" t="str">
        <f t="shared" si="0"/>
        <v/>
      </c>
      <c r="Y8" s="9" t="str">
        <f t="shared" si="0"/>
        <v/>
      </c>
      <c r="Z8" s="9" t="str">
        <f t="shared" si="0"/>
        <v/>
      </c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30" customHeight="1" x14ac:dyDescent="0.15">
      <c r="A9" s="8"/>
      <c r="B9" s="9" t="s">
        <v>44</v>
      </c>
      <c r="C9" s="9" t="s">
        <v>45</v>
      </c>
      <c r="D9" s="9" t="s">
        <v>46</v>
      </c>
      <c r="E9" s="9" t="s">
        <v>47</v>
      </c>
      <c r="F9" s="9"/>
      <c r="G9" s="9"/>
      <c r="H9" s="10"/>
      <c r="I9" s="9"/>
      <c r="J9" s="9"/>
      <c r="K9" s="9" t="s">
        <v>48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s="6" customFormat="1" ht="30" customHeight="1" x14ac:dyDescent="0.15">
      <c r="A10" s="13" t="s">
        <v>49</v>
      </c>
      <c r="B10" s="3" t="s">
        <v>50</v>
      </c>
      <c r="C10" s="3" t="s">
        <v>51</v>
      </c>
      <c r="D10" s="3" t="s">
        <v>52</v>
      </c>
      <c r="E10" s="3" t="s">
        <v>22</v>
      </c>
      <c r="F10" s="3"/>
      <c r="G10" s="3"/>
      <c r="H10" s="4"/>
      <c r="I10" s="3" t="str">
        <f>CONCATENATE(I2)</f>
        <v>H6/HD6</v>
      </c>
      <c r="J10" s="3" t="str">
        <f t="shared" ref="J10:Z10" si="1">CONCATENATE(J2)</f>
        <v>/CLU701/CLU702/CLU7B2/CLU7A2</v>
      </c>
      <c r="K10" s="3" t="str">
        <f t="shared" si="1"/>
        <v>CMA13XX/CXB13XX/CMT14XX/</v>
      </c>
      <c r="L10" s="3" t="str">
        <f t="shared" si="1"/>
        <v xml:space="preserve">/HM10/HD10/HD13/HD24
</v>
      </c>
      <c r="M10" s="3" t="str">
        <f t="shared" si="1"/>
        <v>/</v>
      </c>
      <c r="N10" s="3" t="str">
        <f t="shared" si="1"/>
        <v>HRB04XX/HRB06XX/</v>
      </c>
      <c r="O10" s="3" t="str">
        <f t="shared" si="1"/>
        <v>/</v>
      </c>
      <c r="P10" s="3" t="str">
        <f t="shared" si="1"/>
        <v>LUXEON CX PLUS CoB HD S01H4/S01H6/S02H6/S04H9/S01F06/</v>
      </c>
      <c r="Q10" s="3" t="str">
        <f t="shared" si="1"/>
        <v xml:space="preserve">/CXM-3/CXM-4
</v>
      </c>
      <c r="R10" s="3" t="str">
        <f t="shared" si="1"/>
        <v>/</v>
      </c>
      <c r="S10" s="3" t="str">
        <f t="shared" si="1"/>
        <v>/</v>
      </c>
      <c r="T10" s="3" t="str">
        <f t="shared" si="1"/>
        <v>CertaFlux 1201/</v>
      </c>
      <c r="U10" s="3" t="str">
        <f t="shared" si="1"/>
        <v>/</v>
      </c>
      <c r="V10" s="3" t="str">
        <f t="shared" si="1"/>
        <v>/MJT 6W</v>
      </c>
      <c r="W10" s="3" t="str">
        <f t="shared" si="1"/>
        <v>/HR Y3XX/TS Y3XX/MD M02/M04/M05/M10</v>
      </c>
      <c r="X10" s="3" t="str">
        <f t="shared" si="1"/>
        <v>/</v>
      </c>
      <c r="Y10" s="3" t="str">
        <f t="shared" si="1"/>
        <v>/XOB06</v>
      </c>
      <c r="Z10" s="3" t="str">
        <f t="shared" si="1"/>
        <v>CR1307/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</row>
    <row r="11" spans="1:50" s="6" customFormat="1" ht="30" customHeight="1" x14ac:dyDescent="0.15">
      <c r="A11" s="13"/>
      <c r="B11" s="3" t="s">
        <v>53</v>
      </c>
      <c r="C11" s="3" t="s">
        <v>54</v>
      </c>
      <c r="D11" s="3" t="s">
        <v>55</v>
      </c>
      <c r="E11" s="3" t="s">
        <v>30</v>
      </c>
      <c r="F11" s="3"/>
      <c r="G11" s="3"/>
      <c r="H11" s="4"/>
      <c r="I11" s="3" t="str">
        <f>CONCATENATE(I4)</f>
        <v/>
      </c>
      <c r="J11" s="3" t="str">
        <f t="shared" ref="J11:Z11" si="2">CONCATENATE(J4)</f>
        <v>CLU0A0/CLU0B0</v>
      </c>
      <c r="K11" s="3" t="str">
        <f t="shared" si="2"/>
        <v/>
      </c>
      <c r="L11" s="3" t="str">
        <f t="shared" si="2"/>
        <v/>
      </c>
      <c r="M11" s="3" t="str">
        <f t="shared" si="2"/>
        <v/>
      </c>
      <c r="N11" s="3" t="str">
        <f t="shared" si="2"/>
        <v/>
      </c>
      <c r="O11" s="3" t="str">
        <f t="shared" si="2"/>
        <v/>
      </c>
      <c r="P11" s="3" t="str">
        <f t="shared" si="2"/>
        <v/>
      </c>
      <c r="Q11" s="3" t="str">
        <f t="shared" si="2"/>
        <v/>
      </c>
      <c r="R11" s="3" t="str">
        <f t="shared" si="2"/>
        <v/>
      </c>
      <c r="S11" s="3" t="str">
        <f t="shared" si="2"/>
        <v/>
      </c>
      <c r="T11" s="3" t="str">
        <f t="shared" si="2"/>
        <v/>
      </c>
      <c r="U11" s="3" t="str">
        <f t="shared" si="2"/>
        <v/>
      </c>
      <c r="V11" s="3" t="str">
        <f t="shared" si="2"/>
        <v/>
      </c>
      <c r="W11" s="3" t="str">
        <f t="shared" si="2"/>
        <v/>
      </c>
      <c r="X11" s="3" t="str">
        <f t="shared" si="2"/>
        <v/>
      </c>
      <c r="Y11" s="3" t="str">
        <f t="shared" si="2"/>
        <v/>
      </c>
      <c r="Z11" s="3" t="str">
        <f t="shared" si="2"/>
        <v/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1:50" s="6" customFormat="1" ht="30" customHeight="1" x14ac:dyDescent="0.15">
      <c r="A12" s="13"/>
      <c r="B12" s="3" t="s">
        <v>56</v>
      </c>
      <c r="C12" s="3" t="s">
        <v>57</v>
      </c>
      <c r="D12" s="3" t="s">
        <v>58</v>
      </c>
      <c r="E12" s="3" t="s">
        <v>59</v>
      </c>
      <c r="F12" s="3"/>
      <c r="G12" s="3"/>
      <c r="H12" s="4"/>
      <c r="I12" s="3" t="str">
        <f>CONCATENATE([1]光源开孔!B11)</f>
        <v>HD6</v>
      </c>
      <c r="J12" s="3" t="str">
        <f>CONCATENATE([1]光源开孔!C11)</f>
        <v>CLU701/CLU702/CLU7B2/CLU7A2</v>
      </c>
      <c r="K12" s="3" t="str">
        <f>CONCATENATE([1]光源开孔!D11)</f>
        <v/>
      </c>
      <c r="L12" s="3" t="str">
        <f>CONCATENATE([1]光源开孔!E11)</f>
        <v xml:space="preserve">HM10/HD10/HD13/HD24
</v>
      </c>
      <c r="M12" s="3" t="str">
        <f>CONCATENATE([1]光源开孔!F11)</f>
        <v/>
      </c>
      <c r="N12" s="3" t="str">
        <f>CONCATENATE([1]光源开孔!G11)</f>
        <v/>
      </c>
      <c r="O12" s="3" t="str">
        <f>CONCATENATE([1]光源开孔!H11)</f>
        <v/>
      </c>
      <c r="P12" s="3" t="str">
        <f>CONCATENATE([1]光源开孔!I11)</f>
        <v/>
      </c>
      <c r="Q12" s="3" t="str">
        <f>CONCATENATE([1]光源开孔!J11)</f>
        <v xml:space="preserve">CXM-3/CXM-4
</v>
      </c>
      <c r="R12" s="3" t="str">
        <f>CONCATENATE([1]光源开孔!K11)</f>
        <v/>
      </c>
      <c r="S12" s="3" t="str">
        <f>CONCATENATE([1]光源开孔!L11)</f>
        <v/>
      </c>
      <c r="T12" s="3" t="str">
        <f>CONCATENATE([1]光源开孔!M11)</f>
        <v/>
      </c>
      <c r="U12" s="3" t="str">
        <f>CONCATENATE([1]光源开孔!N11)</f>
        <v/>
      </c>
      <c r="V12" s="3" t="str">
        <f>CONCATENATE([1]光源开孔!O11)</f>
        <v>MJT 6W</v>
      </c>
      <c r="W12" s="3" t="str">
        <f>CONCATENATE([1]光源开孔!P11)</f>
        <v>HR Y3XX/TS Y3XX/MD M02/M04/M05/M10</v>
      </c>
      <c r="X12" s="3" t="str">
        <f>CONCATENATE([1]光源开孔!Q11)</f>
        <v/>
      </c>
      <c r="Y12" s="3" t="str">
        <f>CONCATENATE([1]光源开孔!R11)</f>
        <v>XOB06</v>
      </c>
      <c r="Z12" s="3" t="str">
        <f>CONCATENATE([1]光源开孔!S11)</f>
        <v/>
      </c>
      <c r="AA12" s="3" t="str">
        <f>CONCATENATE([1]光源开孔!T11)</f>
        <v/>
      </c>
      <c r="AB12" s="3" t="str">
        <f>CONCATENATE([1]光源开孔!U11)</f>
        <v/>
      </c>
      <c r="AC12" s="3" t="str">
        <f>CONCATENATE([1]光源开孔!V11)</f>
        <v/>
      </c>
      <c r="AD12" s="3" t="str">
        <f>CONCATENATE([1]光源开孔!W11)</f>
        <v/>
      </c>
      <c r="AE12" s="3" t="str">
        <f>CONCATENATE([1]光源开孔!X11)</f>
        <v/>
      </c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</row>
    <row r="13" spans="1:50" s="6" customFormat="1" ht="30" customHeight="1" x14ac:dyDescent="0.15">
      <c r="A13" s="13"/>
      <c r="B13" s="3" t="s">
        <v>60</v>
      </c>
      <c r="C13" s="3" t="s">
        <v>61</v>
      </c>
      <c r="D13" s="3" t="s">
        <v>62</v>
      </c>
      <c r="E13" s="3" t="s">
        <v>63</v>
      </c>
      <c r="F13" s="3"/>
      <c r="G13" s="3"/>
      <c r="H13" s="4"/>
      <c r="I13" s="3" t="str">
        <f>CONCATENATE([1]光源开孔!B5)</f>
        <v/>
      </c>
      <c r="J13" s="3" t="str">
        <f>CONCATENATE([1]光源开孔!C5)</f>
        <v/>
      </c>
      <c r="K13" s="3" t="str">
        <f>CONCATENATE([1]光源开孔!D5)</f>
        <v/>
      </c>
      <c r="L13" s="3" t="str">
        <f>CONCATENATE([1]光源开孔!E5)</f>
        <v/>
      </c>
      <c r="M13" s="3" t="str">
        <f>CONCATENATE([1]光源开孔!F5)</f>
        <v/>
      </c>
      <c r="N13" s="3" t="str">
        <f>CONCATENATE([1]光源开孔!G5)</f>
        <v/>
      </c>
      <c r="O13" s="3" t="str">
        <f>CONCATENATE([1]光源开孔!H5)</f>
        <v/>
      </c>
      <c r="P13" s="3" t="str">
        <f>CONCATENATE([1]光源开孔!I5)</f>
        <v/>
      </c>
      <c r="Q13" s="3" t="str">
        <f>CONCATENATE([1]光源开孔!J5)</f>
        <v>CLM-6/CXM-6(GEN3)/CHM-6</v>
      </c>
      <c r="R13" s="3" t="str">
        <f>CONCATENATE([1]光源开孔!K5)</f>
        <v/>
      </c>
      <c r="S13" s="3" t="str">
        <f>CONCATENATE([1]光源开孔!L5)</f>
        <v/>
      </c>
      <c r="T13" s="3" t="str">
        <f>CONCATENATE([1]光源开孔!M5)</f>
        <v/>
      </c>
      <c r="U13" s="3" t="str">
        <f>CONCATENATE([1]光源开孔!N5)</f>
        <v/>
      </c>
      <c r="V13" s="3" t="str">
        <f>CONCATENATE([1]光源开孔!O5)</f>
        <v/>
      </c>
      <c r="W13" s="3" t="str">
        <f>CONCATENATE([1]光源开孔!P5)</f>
        <v/>
      </c>
      <c r="X13" s="3" t="str">
        <f>CONCATENATE([1]光源开孔!Q5)</f>
        <v/>
      </c>
      <c r="Y13" s="3" t="str">
        <f>CONCATENATE([1]光源开孔!R5)</f>
        <v/>
      </c>
      <c r="Z13" s="3" t="str">
        <f>CONCATENATE([1]光源开孔!S5)</f>
        <v/>
      </c>
      <c r="AA13" s="3" t="str">
        <f>CONCATENATE([1]光源开孔!T5)</f>
        <v/>
      </c>
      <c r="AB13" s="3" t="str">
        <f>CONCATENATE([1]光源开孔!U5)</f>
        <v/>
      </c>
      <c r="AC13" s="3" t="str">
        <f>CONCATENATE([1]光源开孔!V5)</f>
        <v/>
      </c>
      <c r="AD13" s="3" t="str">
        <f>CONCATENATE([1]光源开孔!W5)</f>
        <v/>
      </c>
      <c r="AE13" s="3" t="str">
        <f>CONCATENATE([1]光源开孔!X5)</f>
        <v/>
      </c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50" s="6" customFormat="1" ht="30" customHeight="1" x14ac:dyDescent="0.15">
      <c r="A14" s="13"/>
      <c r="B14" s="3" t="s">
        <v>64</v>
      </c>
      <c r="C14" s="3" t="s">
        <v>65</v>
      </c>
      <c r="D14" s="3" t="s">
        <v>66</v>
      </c>
      <c r="E14" s="3" t="s">
        <v>67</v>
      </c>
      <c r="F14" s="3"/>
      <c r="G14" s="3"/>
      <c r="H14" s="4"/>
      <c r="I14" s="3" t="str">
        <f>CONCATENATE([1]光源开孔!B2)</f>
        <v/>
      </c>
      <c r="J14" s="3" t="str">
        <f>CONCATENATE([1]光源开孔!C2)</f>
        <v/>
      </c>
      <c r="K14" s="3" t="str">
        <f>CONCATENATE([1]光源开孔!D2)</f>
        <v/>
      </c>
      <c r="L14" s="3" t="str">
        <f>CONCATENATE([1]光源开孔!E2)</f>
        <v/>
      </c>
      <c r="M14" s="3" t="str">
        <f>CONCATENATE([1]光源开孔!F2)</f>
        <v/>
      </c>
      <c r="N14" s="3" t="str">
        <f>CONCATENATE([1]光源开孔!G2)</f>
        <v>HRA0303</v>
      </c>
      <c r="O14" s="3" t="str">
        <f>CONCATENATE([1]光源开孔!H2)</f>
        <v/>
      </c>
      <c r="P14" s="3" t="str">
        <f>CONCATENATE([1]光源开孔!I2)</f>
        <v/>
      </c>
      <c r="Q14" s="3" t="str">
        <f>CONCATENATE([1]光源开孔!J2)</f>
        <v/>
      </c>
      <c r="R14" s="3" t="str">
        <f>CONCATENATE([1]光源开孔!K2)</f>
        <v/>
      </c>
      <c r="S14" s="3" t="str">
        <f>CONCATENATE([1]光源开孔!L2)</f>
        <v/>
      </c>
      <c r="T14" s="3" t="str">
        <f>CONCATENATE([1]光源开孔!M2)</f>
        <v/>
      </c>
      <c r="U14" s="3" t="str">
        <f>CONCATENATE([1]光源开孔!N2)</f>
        <v/>
      </c>
      <c r="V14" s="3" t="str">
        <f>CONCATENATE([1]光源开孔!O2)</f>
        <v/>
      </c>
      <c r="W14" s="3" t="str">
        <f>CONCATENATE([1]光源开孔!P2)</f>
        <v/>
      </c>
      <c r="X14" s="3" t="str">
        <f>CONCATENATE([1]光源开孔!Q2)</f>
        <v/>
      </c>
      <c r="Y14" s="3" t="str">
        <f>CONCATENATE([1]光源开孔!R2)</f>
        <v/>
      </c>
      <c r="Z14" s="3" t="str">
        <f>CONCATENATE([1]光源开孔!S2)</f>
        <v/>
      </c>
      <c r="AA14" s="3" t="str">
        <f>CONCATENATE([1]光源开孔!T2)</f>
        <v/>
      </c>
      <c r="AB14" s="3" t="str">
        <f>CONCATENATE([1]光源开孔!U2)</f>
        <v/>
      </c>
      <c r="AC14" s="3" t="str">
        <f>CONCATENATE([1]光源开孔!V2)</f>
        <v/>
      </c>
      <c r="AD14" s="3" t="str">
        <f>CONCATENATE([1]光源开孔!W2)</f>
        <v/>
      </c>
      <c r="AE14" s="3" t="str">
        <f>CONCATENATE([1]光源开孔!X2)</f>
        <v/>
      </c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</row>
    <row r="15" spans="1:50" s="6" customFormat="1" ht="30" customHeight="1" x14ac:dyDescent="0.15">
      <c r="A15" s="13"/>
      <c r="B15" s="3" t="s">
        <v>68</v>
      </c>
      <c r="C15" s="3" t="s">
        <v>69</v>
      </c>
      <c r="D15" s="3" t="s">
        <v>70</v>
      </c>
      <c r="E15" s="3" t="s">
        <v>26</v>
      </c>
      <c r="F15" s="3"/>
      <c r="G15" s="3"/>
      <c r="H15" s="4"/>
      <c r="I15" s="3" t="str">
        <f>CONCATENATE(I7)</f>
        <v>V6 GEN6/V8 GEN6/V8 GEN7/HD4/E6/E8</v>
      </c>
      <c r="J15" s="3" t="str">
        <f t="shared" ref="J15:T15" si="3">CONCATENATE(J7)</f>
        <v/>
      </c>
      <c r="K15" s="3" t="str">
        <f t="shared" si="3"/>
        <v/>
      </c>
      <c r="L15" s="3" t="str">
        <f t="shared" si="3"/>
        <v/>
      </c>
      <c r="M15" s="3" t="str">
        <f t="shared" si="3"/>
        <v/>
      </c>
      <c r="N15" s="3" t="str">
        <f t="shared" si="3"/>
        <v/>
      </c>
      <c r="O15" s="3" t="str">
        <f t="shared" si="3"/>
        <v/>
      </c>
      <c r="P15" s="3" t="str">
        <f t="shared" si="3"/>
        <v/>
      </c>
      <c r="Q15" s="3" t="str">
        <f t="shared" si="3"/>
        <v/>
      </c>
      <c r="R15" s="3" t="str">
        <f t="shared" si="3"/>
        <v/>
      </c>
      <c r="S15" s="3" t="str">
        <f t="shared" si="3"/>
        <v/>
      </c>
      <c r="T15" s="3" t="str">
        <f t="shared" si="3"/>
        <v/>
      </c>
      <c r="U15" s="3"/>
      <c r="V15" s="3"/>
      <c r="W15" s="3"/>
      <c r="X15" s="3"/>
      <c r="Y15" s="3"/>
      <c r="Z15" s="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</row>
    <row r="16" spans="1:50" s="6" customFormat="1" ht="30" customHeight="1" x14ac:dyDescent="0.15">
      <c r="A16" s="13"/>
      <c r="B16" s="3" t="s">
        <v>71</v>
      </c>
      <c r="C16" s="3" t="s">
        <v>72</v>
      </c>
      <c r="D16" s="3" t="s">
        <v>73</v>
      </c>
      <c r="E16" s="3" t="s">
        <v>74</v>
      </c>
      <c r="F16" s="3"/>
      <c r="G16" s="3"/>
      <c r="H16" s="4"/>
      <c r="I16" s="3" t="str">
        <f>CONCATENATE([1]光源开孔!B36)</f>
        <v/>
      </c>
      <c r="J16" s="3" t="str">
        <f>CONCATENATE([1]光源开孔!C36)</f>
        <v/>
      </c>
      <c r="K16" s="3" t="str">
        <f>CONCATENATE([1]光源开孔!D36)</f>
        <v>XPE/XTE/XPG/XHP35</v>
      </c>
      <c r="L16" s="3" t="str">
        <f>CONCATENATE([1]光源开孔!E36)</f>
        <v/>
      </c>
      <c r="M16" s="3" t="str">
        <f>CONCATENATE([1]光源开孔!F36)</f>
        <v/>
      </c>
      <c r="N16" s="3" t="str">
        <f>CONCATENATE([1]光源开孔!G36)</f>
        <v/>
      </c>
      <c r="O16" s="3" t="str">
        <f>CONCATENATE([1]光源开孔!H36)</f>
        <v/>
      </c>
      <c r="P16" s="3" t="str">
        <f>CONCATENATE([1]光源开孔!I36)</f>
        <v xml:space="preserve"> LUXEON 3535 2D/LUXEON 3535L/LUXEON 3535L HE/ LUXEON 3535L HE PLUS/LUXEON V/ LUXEON V2/LUXEON T/LUXEON TX/LUXEON Z</v>
      </c>
      <c r="Q16" s="3" t="str">
        <f>CONCATENATE([1]光源开孔!J36)</f>
        <v/>
      </c>
      <c r="R16" s="3" t="str">
        <f>CONCATENATE([1]光源开孔!K36)</f>
        <v>NVSW319/519</v>
      </c>
      <c r="S16" s="3" t="str">
        <f>CONCATENATE([1]光源开孔!L36)</f>
        <v>P7/P8/P9</v>
      </c>
      <c r="T16" s="3" t="str">
        <f>CONCATENATE([1]光源开孔!M36)</f>
        <v/>
      </c>
      <c r="U16" s="3" t="str">
        <f>CONCATENATE([1]光源开孔!N36)</f>
        <v/>
      </c>
      <c r="V16" s="3" t="str">
        <f>CONCATENATE([1]光源开孔!O36)</f>
        <v>Z5M4/Z5M3</v>
      </c>
      <c r="W16" s="3" t="str">
        <f>CONCATENATE([1]光源开孔!P36)</f>
        <v/>
      </c>
      <c r="X16" s="3" t="str">
        <f>CONCATENATE([1]光源开孔!Q36)</f>
        <v/>
      </c>
      <c r="Y16" s="3" t="str">
        <f>CONCATENATE([1]光源开孔!R36)</f>
        <v/>
      </c>
      <c r="Z16" s="3" t="str">
        <f>CONCATENATE([1]光源开孔!S36)</f>
        <v/>
      </c>
      <c r="AA16" s="3" t="str">
        <f>CONCATENATE([1]光源开孔!T36)</f>
        <v/>
      </c>
      <c r="AB16" s="3" t="str">
        <f>CONCATENATE([1]光源开孔!U36)</f>
        <v/>
      </c>
      <c r="AC16" s="3" t="str">
        <f>CONCATENATE([1]光源开孔!V36)</f>
        <v/>
      </c>
      <c r="AD16" s="3" t="str">
        <f>CONCATENATE([1]光源开孔!W36)</f>
        <v/>
      </c>
      <c r="AE16" s="3" t="str">
        <f>CONCATENATE([1]光源开孔!X36)</f>
        <v/>
      </c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</row>
    <row r="17" spans="1:50" ht="30" customHeight="1" x14ac:dyDescent="0.15">
      <c r="A17" s="9"/>
      <c r="B17" s="9" t="s">
        <v>75</v>
      </c>
      <c r="C17" s="9" t="s">
        <v>76</v>
      </c>
      <c r="D17" s="9" t="s">
        <v>77</v>
      </c>
      <c r="E17" s="9" t="s">
        <v>78</v>
      </c>
      <c r="F17" s="9"/>
      <c r="G17" s="9"/>
      <c r="H17" s="10"/>
      <c r="I17" s="9" t="str">
        <f>CONCATENATE([1]光源开孔!B47)</f>
        <v/>
      </c>
      <c r="J17" s="9" t="str">
        <f>CONCATENATE([1]光源开孔!C47)</f>
        <v/>
      </c>
      <c r="K17" s="9" t="str">
        <f>CONCATENATE([1]光源开孔!D47)</f>
        <v/>
      </c>
      <c r="L17" s="9" t="str">
        <f>CONCATENATE([1]光源开孔!E47)</f>
        <v/>
      </c>
      <c r="M17" s="9" t="str">
        <f>CONCATENATE([1]光源开孔!F47)</f>
        <v/>
      </c>
      <c r="N17" s="9" t="str">
        <f>CONCATENATE([1]光源开孔!G47)</f>
        <v/>
      </c>
      <c r="O17" s="9" t="str">
        <f>CONCATENATE([1]光源开孔!H47)</f>
        <v/>
      </c>
      <c r="P17" s="9" t="str">
        <f>CONCATENATE([1]光源开孔!I47)</f>
        <v/>
      </c>
      <c r="Q17" s="9" t="str">
        <f>CONCATENATE([1]光源开孔!J47)</f>
        <v/>
      </c>
      <c r="R17" s="9" t="str">
        <f>CONCATENATE([1]光源开孔!K47)</f>
        <v/>
      </c>
      <c r="S17" s="9" t="str">
        <f>CONCATENATE([1]光源开孔!L47)</f>
        <v/>
      </c>
      <c r="T17" s="9" t="str">
        <f>CONCATENATE([1]光源开孔!M47)</f>
        <v/>
      </c>
      <c r="U17" s="9" t="str">
        <f>CONCATENATE([1]光源开孔!N47)</f>
        <v/>
      </c>
      <c r="V17" s="9" t="str">
        <f>CONCATENATE([1]光源开孔!O47)</f>
        <v/>
      </c>
      <c r="W17" s="9" t="str">
        <f>CONCATENATE([1]光源开孔!P47)</f>
        <v/>
      </c>
      <c r="X17" s="9" t="str">
        <f>CONCATENATE([1]光源开孔!Q47)</f>
        <v/>
      </c>
      <c r="Y17" s="9" t="str">
        <f>CONCATENATE([1]光源开孔!R47)</f>
        <v/>
      </c>
      <c r="Z17" s="9" t="str">
        <f>CONCATENATE([1]光源开孔!S47)</f>
        <v/>
      </c>
      <c r="AA17" s="9" t="str">
        <f>CONCATENATE([1]光源开孔!T47)</f>
        <v>GZ492</v>
      </c>
      <c r="AB17" s="9" t="str">
        <f>CONCATENATE([1]光源开孔!U47)</f>
        <v/>
      </c>
      <c r="AC17" s="9" t="str">
        <f>CONCATENATE([1]光源开孔!V47)</f>
        <v/>
      </c>
      <c r="AD17" s="9" t="str">
        <f>CONCATENATE([1]光源开孔!W47)</f>
        <v/>
      </c>
      <c r="AE17" s="9" t="str">
        <f>CONCATENATE([1]光源开孔!X47)</f>
        <v/>
      </c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30" customHeight="1" x14ac:dyDescent="0.15">
      <c r="A18" s="14" t="s">
        <v>79</v>
      </c>
      <c r="B18" s="9" t="s">
        <v>80</v>
      </c>
      <c r="C18" s="9" t="s">
        <v>81</v>
      </c>
      <c r="D18" s="9" t="s">
        <v>82</v>
      </c>
      <c r="E18" s="9" t="s">
        <v>83</v>
      </c>
      <c r="F18" s="9" t="s">
        <v>84</v>
      </c>
      <c r="G18" s="9" t="s">
        <v>85</v>
      </c>
      <c r="H18" s="10"/>
      <c r="I18" s="9" t="str">
        <f>'[1]Photon-S'!J7</f>
        <v>V6 GEN6/V8 GEN6/V8 GEN7/HD4/E6/E8/H6/HD6</v>
      </c>
      <c r="J18" s="9" t="str">
        <f>'[1]Photon-S'!K7</f>
        <v>CLU701/CLU702/CLU7B2/CLU7A2</v>
      </c>
      <c r="K18" s="9" t="str">
        <f>'[1]Photon-S'!L7</f>
        <v>CMA13XX/CXB13XX/CMT14XX</v>
      </c>
      <c r="L18" s="9" t="str">
        <f>'[1]Photon-S'!M7</f>
        <v xml:space="preserve">HM10/HD10/HD13/HD24
</v>
      </c>
      <c r="M18" s="9" t="str">
        <f>'[1]Photon-S'!N7</f>
        <v/>
      </c>
      <c r="N18" s="9" t="str">
        <f>'[1]Photon-S'!O7</f>
        <v>HRB04XX/HRB06XX</v>
      </c>
      <c r="O18" s="9" t="str">
        <f>'[1]Photon-S'!P7</f>
        <v/>
      </c>
      <c r="P18" s="9" t="str">
        <f>'[1]Photon-S'!Q7</f>
        <v>LUXEON CX PLUS CoB HD S01H4/S01H6/S02H6/S04H9/S01F06</v>
      </c>
      <c r="Q18" s="9" t="str">
        <f>'[1]Photon-S'!R7</f>
        <v xml:space="preserve">CLM-6/CXM-6(GEN3)/CHM-6/CXM-3/CXM-4
</v>
      </c>
      <c r="R18" s="9" t="str">
        <f>'[1]Photon-S'!S7</f>
        <v/>
      </c>
      <c r="S18" s="9" t="str">
        <f>'[1]Photon-S'!T7</f>
        <v/>
      </c>
      <c r="T18" s="9" t="str">
        <f>'[1]Photon-S'!U7</f>
        <v>CertaFlux 1201</v>
      </c>
      <c r="U18" s="9" t="str">
        <f>'[1]Photon-S'!V7</f>
        <v/>
      </c>
      <c r="V18" s="9" t="str">
        <f>'[1]Photon-S'!W7</f>
        <v>MJT 6W</v>
      </c>
      <c r="W18" s="9" t="str">
        <f>'[1]Photon-S'!X7</f>
        <v>HR Y3XX/TS Y3XX/MD M02/M04/M05/M10</v>
      </c>
      <c r="X18" s="9" t="str">
        <f>'[1]Photon-S'!Y7</f>
        <v/>
      </c>
      <c r="Y18" s="9" t="str">
        <f>'[1]Photon-S'!Z7</f>
        <v>XOB06</v>
      </c>
      <c r="Z18" s="9" t="str">
        <f>'[1]Photon-S'!AA7</f>
        <v>CR1307</v>
      </c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30" customHeight="1" x14ac:dyDescent="0.15">
      <c r="A19" s="14"/>
      <c r="B19" s="9" t="s">
        <v>86</v>
      </c>
      <c r="C19" s="9" t="s">
        <v>87</v>
      </c>
      <c r="D19" s="9" t="s">
        <v>88</v>
      </c>
      <c r="E19" s="9" t="s">
        <v>89</v>
      </c>
      <c r="F19" s="9"/>
      <c r="G19" s="9"/>
      <c r="H19" s="10"/>
      <c r="I19" s="9" t="str">
        <f>'[1]Photon-S'!J12</f>
        <v>V10 GEN6/V13 GEN6/H9</v>
      </c>
      <c r="J19" s="9" t="str">
        <f>'[1]Photon-S'!K12</f>
        <v>/</v>
      </c>
      <c r="K19" s="9" t="str">
        <f>'[1]Photon-S'!L12</f>
        <v>/CXA15XX/CXB15XX/CMA15XX</v>
      </c>
      <c r="L19" s="9" t="str">
        <f>'[1]Photon-S'!M12</f>
        <v>/</v>
      </c>
      <c r="M19" s="9" t="str">
        <f>'[1]Photon-S'!N12</f>
        <v>/</v>
      </c>
      <c r="N19" s="9" t="str">
        <f>'[1]Photon-S'!O12</f>
        <v>/HRB09XX</v>
      </c>
      <c r="O19" s="9" t="str">
        <f>'[1]Photon-S'!P12</f>
        <v>/1507 HO/1512 HO/1507 HE/1512 HE</v>
      </c>
      <c r="P19" s="9" t="str">
        <f>'[1]Photon-S'!Q12</f>
        <v>/LUXEON CX PLUS CoB M02F09/M03F09</v>
      </c>
      <c r="Q19" s="9" t="str">
        <f>'[1]Photon-S'!R12</f>
        <v>/</v>
      </c>
      <c r="R19" s="9" t="str">
        <f>'[1]Photon-S'!S12</f>
        <v>/</v>
      </c>
      <c r="S19" s="9" t="str">
        <f>'[1]Photon-S'!T12</f>
        <v>/</v>
      </c>
      <c r="T19" s="9" t="str">
        <f>'[1]Photon-S'!U12</f>
        <v>/CertaFlux 1202/1203</v>
      </c>
      <c r="U19" s="9" t="str">
        <f>'[1]Photon-S'!V12</f>
        <v>/</v>
      </c>
      <c r="V19" s="9" t="str">
        <f>'[1]Photon-S'!W12</f>
        <v>/</v>
      </c>
      <c r="W19" s="9" t="str">
        <f>'[1]Photon-S'!X12</f>
        <v>HR Y5XX/FC F10/TS Y5XX/MD M20/</v>
      </c>
      <c r="X19" s="9" t="str">
        <f>'[1]Photon-S'!Y12</f>
        <v>/</v>
      </c>
      <c r="Y19" s="9" t="str">
        <f>'[1]Photon-S'!Z12</f>
        <v>/</v>
      </c>
      <c r="Z19" s="9" t="str">
        <f>'[1]Photon-S'!AA12</f>
        <v>CR1511/</v>
      </c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30" customHeight="1" x14ac:dyDescent="0.15">
      <c r="A20" s="14"/>
      <c r="B20" s="9" t="s">
        <v>90</v>
      </c>
      <c r="C20" s="9" t="s">
        <v>91</v>
      </c>
      <c r="D20" s="9" t="s">
        <v>92</v>
      </c>
      <c r="E20" s="9" t="s">
        <v>93</v>
      </c>
      <c r="F20" s="9" t="s">
        <v>94</v>
      </c>
      <c r="G20" s="9"/>
      <c r="H20" s="10"/>
      <c r="I20" s="9" t="str">
        <f>CONCATENATE(I14,I11)</f>
        <v/>
      </c>
      <c r="J20" s="9" t="str">
        <f t="shared" ref="J20:Z20" si="4">CONCATENATE(J14,J11)</f>
        <v>CLU0A0/CLU0B0</v>
      </c>
      <c r="K20" s="9" t="str">
        <f t="shared" si="4"/>
        <v/>
      </c>
      <c r="L20" s="9" t="str">
        <f t="shared" si="4"/>
        <v/>
      </c>
      <c r="M20" s="9" t="str">
        <f t="shared" si="4"/>
        <v/>
      </c>
      <c r="N20" s="9" t="str">
        <f t="shared" si="4"/>
        <v>HRA0303</v>
      </c>
      <c r="O20" s="9" t="str">
        <f t="shared" si="4"/>
        <v/>
      </c>
      <c r="P20" s="9" t="str">
        <f t="shared" si="4"/>
        <v/>
      </c>
      <c r="Q20" s="9" t="str">
        <f t="shared" si="4"/>
        <v/>
      </c>
      <c r="R20" s="9" t="str">
        <f t="shared" si="4"/>
        <v/>
      </c>
      <c r="S20" s="9" t="str">
        <f t="shared" si="4"/>
        <v/>
      </c>
      <c r="T20" s="9" t="str">
        <f t="shared" si="4"/>
        <v/>
      </c>
      <c r="U20" s="9" t="str">
        <f t="shared" si="4"/>
        <v/>
      </c>
      <c r="V20" s="9" t="str">
        <f t="shared" si="4"/>
        <v/>
      </c>
      <c r="W20" s="9" t="str">
        <f t="shared" si="4"/>
        <v/>
      </c>
      <c r="X20" s="9" t="str">
        <f t="shared" si="4"/>
        <v/>
      </c>
      <c r="Y20" s="9" t="str">
        <f t="shared" si="4"/>
        <v/>
      </c>
      <c r="Z20" s="9" t="str">
        <f t="shared" si="4"/>
        <v/>
      </c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s="6" customFormat="1" ht="30" customHeight="1" x14ac:dyDescent="0.15">
      <c r="A21" s="13" t="s">
        <v>95</v>
      </c>
      <c r="B21" s="3" t="s">
        <v>96</v>
      </c>
      <c r="C21" s="3" t="s">
        <v>97</v>
      </c>
      <c r="D21" s="3" t="s">
        <v>98</v>
      </c>
      <c r="E21" s="3" t="s">
        <v>99</v>
      </c>
      <c r="F21" s="3" t="s">
        <v>100</v>
      </c>
      <c r="G21" s="3"/>
      <c r="H21" s="4"/>
      <c r="I21" s="3" t="str">
        <f>CONCATENATE('[1]Photon-S'!J19)</f>
        <v>/H9</v>
      </c>
      <c r="J21" s="3" t="str">
        <f>CONCATENATE('[1]Photon-S'!K19)</f>
        <v>/</v>
      </c>
      <c r="K21" s="3" t="str">
        <f>CONCATENATE('[1]Photon-S'!L19)</f>
        <v>/CXA15XX/CXB15XX/CMA15XX</v>
      </c>
      <c r="L21" s="3" t="str">
        <f>CONCATENATE('[1]Photon-S'!M19)</f>
        <v>/</v>
      </c>
      <c r="M21" s="3" t="str">
        <f>CONCATENATE('[1]Photon-S'!N19)</f>
        <v>/</v>
      </c>
      <c r="N21" s="3" t="str">
        <f>CONCATENATE('[1]Photon-S'!O19)</f>
        <v>/HRB09XX</v>
      </c>
      <c r="O21" s="3" t="str">
        <f>CONCATENATE('[1]Photon-S'!P19)</f>
        <v>/1507 HO/1512 HO/1507 HE/1512 HE</v>
      </c>
      <c r="P21" s="3" t="str">
        <f>CONCATENATE('[1]Photon-S'!Q19)</f>
        <v>/LUXEON CX PLUS CoB M02F09/M03F09</v>
      </c>
      <c r="Q21" s="3" t="str">
        <f>CONCATENATE('[1]Photon-S'!R19)</f>
        <v>CHM-9(AA)/CXM-9(AA)/</v>
      </c>
      <c r="R21" s="3" t="str">
        <f>CONCATENATE('[1]Photon-S'!S19)</f>
        <v>/</v>
      </c>
      <c r="S21" s="3" t="str">
        <f>CONCATENATE('[1]Photon-S'!T19)</f>
        <v>/</v>
      </c>
      <c r="T21" s="3" t="str">
        <f>CONCATENATE('[1]Photon-S'!U19)</f>
        <v>/CertaFlux 1202/1203</v>
      </c>
      <c r="U21" s="3" t="str">
        <f>CONCATENATE('[1]Photon-S'!V19)</f>
        <v>/</v>
      </c>
      <c r="V21" s="3" t="str">
        <f>CONCATENATE('[1]Photon-S'!W19)</f>
        <v>/</v>
      </c>
      <c r="W21" s="3" t="str">
        <f>CONCATENATE('[1]Photon-S'!X19)</f>
        <v>/</v>
      </c>
      <c r="X21" s="3" t="str">
        <f>CONCATENATE('[1]Photon-S'!Y19)</f>
        <v>/</v>
      </c>
      <c r="Y21" s="3" t="str">
        <f>CONCATENATE('[1]Photon-S'!Z19)</f>
        <v>/</v>
      </c>
      <c r="Z21" s="3" t="str">
        <f>CONCATENATE('[1]Photon-S'!AA19)</f>
        <v>/</v>
      </c>
      <c r="AA21" s="3" t="str">
        <f>CONCATENATE('[1]Photon-S'!AB19)</f>
        <v>/</v>
      </c>
      <c r="AB21" s="3" t="str">
        <f>CONCATENATE('[1]Photon-S'!AC19)</f>
        <v>/</v>
      </c>
      <c r="AC21" s="3" t="str">
        <f>CONCATENATE('[1]Photon-S'!AD19)</f>
        <v>/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1:50" s="6" customFormat="1" ht="30" customHeight="1" x14ac:dyDescent="0.15">
      <c r="A22" s="13"/>
      <c r="B22" s="3" t="s">
        <v>101</v>
      </c>
      <c r="C22" s="3" t="s">
        <v>102</v>
      </c>
      <c r="D22" s="3" t="s">
        <v>103</v>
      </c>
      <c r="E22" s="3" t="s">
        <v>104</v>
      </c>
      <c r="F22" s="3"/>
      <c r="G22" s="3"/>
      <c r="H22" s="4"/>
      <c r="I22" s="3" t="str">
        <f>CONCATENATE('[1]Photon-S'!J41)</f>
        <v>V10 GEN7/HD6/E-7W/E-13W/E-18W</v>
      </c>
      <c r="J22" s="3" t="str">
        <f>CONCATENATE('[1]Photon-S'!K41)</f>
        <v>CLU701/CLU702/CLU7B2/CLU7A2/CLU028/CLU02J</v>
      </c>
      <c r="K22" s="3" t="str">
        <f>CONCATENATE('[1]Photon-S'!L41)</f>
        <v/>
      </c>
      <c r="L22" s="3" t="str">
        <f>CONCATENATE('[1]Photon-S'!M41)</f>
        <v>HM10/HD10/HD13/HD24/HE03/HM03/HE06/HM06/HE09/HM09/HE13/HM13</v>
      </c>
      <c r="M22" s="3" t="str">
        <f>CONCATENATE('[1]Photon-S'!N41)</f>
        <v>XUAN1313</v>
      </c>
      <c r="N22" s="3" t="str">
        <f>CONCATENATE('[1]Photon-S'!O41)</f>
        <v/>
      </c>
      <c r="O22" s="3" t="str">
        <f>CONCATENATE('[1]Photon-S'!P41)</f>
        <v>1309 H1/1312 H1</v>
      </c>
      <c r="P22" s="3" t="str">
        <f>CONCATENATE('[1]Photon-S'!Q41)</f>
        <v/>
      </c>
      <c r="Q22" s="3" t="str">
        <f>CONCATENATE('[1]Photon-S'!R41)</f>
        <v>CXM-3/CXM-4/CXM-6(GEN4)/CHM-9(AC)/CLM-9/CXM-9(AC)</v>
      </c>
      <c r="R22" s="3" t="str">
        <f>CONCATENATE('[1]Photon-S'!S41)</f>
        <v/>
      </c>
      <c r="S22" s="3" t="str">
        <f>CONCATENATE('[1]Photon-S'!T41)</f>
        <v>S9</v>
      </c>
      <c r="T22" s="3" t="str">
        <f>CONCATENATE('[1]Photon-S'!U41)</f>
        <v/>
      </c>
      <c r="U22" s="3" t="str">
        <f>CONCATENATE('[1]Photon-S'!V41)</f>
        <v>LC010C/LC00XD/LC013D</v>
      </c>
      <c r="V22" s="3" t="str">
        <f>CONCATENATE('[1]Photon-S'!W41)</f>
        <v>MJT 6W/9W12W</v>
      </c>
      <c r="W22" s="3" t="str">
        <f>CONCATENATE('[1]Photon-S'!X41)</f>
        <v>HR Y3XX/TS Y3XX/MD M02/M04/M05/M10</v>
      </c>
      <c r="X22" s="3" t="str">
        <f>CONCATENATE('[1]Photon-S'!Y41)</f>
        <v>SLE G6 LES 10/SLE G7 LES 09</v>
      </c>
      <c r="Y22" s="3" t="str">
        <f>CONCATENATE('[1]Photon-S'!Z41)</f>
        <v>XOB06/XOB09</v>
      </c>
      <c r="Z22" s="3" t="str">
        <f>CONCATENATE('[1]Photon-S'!AA41)</f>
        <v>CL1311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spans="1:50" ht="30" customHeight="1" x14ac:dyDescent="0.15">
      <c r="A23" s="2" t="s">
        <v>105</v>
      </c>
      <c r="B23" s="9" t="s">
        <v>106</v>
      </c>
      <c r="C23" s="9" t="s">
        <v>107</v>
      </c>
      <c r="D23" s="9" t="s">
        <v>108</v>
      </c>
      <c r="E23" s="9" t="s">
        <v>109</v>
      </c>
      <c r="F23" s="9"/>
      <c r="G23" s="9"/>
      <c r="H23" s="10"/>
      <c r="I23" s="9" t="str">
        <f>CONCATENATE('[1]Photon-S'!J34)</f>
        <v/>
      </c>
      <c r="J23" s="9" t="str">
        <f>CONCATENATE('[1]Photon-S'!K34)</f>
        <v/>
      </c>
      <c r="K23" s="9" t="str">
        <f>CONCATENATE('[1]Photon-S'!L34)</f>
        <v/>
      </c>
      <c r="L23" s="9" t="str">
        <f>CONCATENATE('[1]Photon-S'!M34)</f>
        <v/>
      </c>
      <c r="M23" s="9" t="str">
        <f>CONCATENATE('[1]Photon-S'!N34)</f>
        <v/>
      </c>
      <c r="N23" s="9" t="str">
        <f>CONCATENATE('[1]Photon-S'!O34)</f>
        <v/>
      </c>
      <c r="O23" s="9" t="str">
        <f>CONCATENATE('[1]Photon-S'!P34)</f>
        <v/>
      </c>
      <c r="P23" s="9" t="str">
        <f>CONCATENATE('[1]Photon-S'!Q34)</f>
        <v>LUXEON COB 1202/1203/1204HD/1205HD</v>
      </c>
      <c r="Q23" s="9" t="str">
        <f>CONCATENATE('[1]Photon-S'!R34)</f>
        <v/>
      </c>
      <c r="R23" s="9" t="str">
        <f>CONCATENATE('[1]Photon-S'!S34)</f>
        <v>NFCWL036B/048B/060B/072B</v>
      </c>
      <c r="S23" s="9" t="str">
        <f>CONCATENATE('[1]Photon-S'!T34)</f>
        <v/>
      </c>
      <c r="T23" s="9" t="str">
        <f>CONCATENATE('[1]Photon-S'!U34)</f>
        <v>Fortimo 1203/1204</v>
      </c>
      <c r="U23" s="9" t="str">
        <f>CONCATENATE('[1]Photon-S'!V34)</f>
        <v/>
      </c>
      <c r="V23" s="9" t="str">
        <f>CONCATENATE('[1]Photon-S'!W34)</f>
        <v/>
      </c>
      <c r="W23" s="9" t="str">
        <f>CONCATENATE('[1]Photon-S'!X34)</f>
        <v/>
      </c>
      <c r="X23" s="9" t="str">
        <f>CONCATENATE('[1]Photon-S'!Y34)</f>
        <v/>
      </c>
      <c r="Y23" s="9" t="str">
        <f>CONCATENATE('[1]Photon-S'!Z34)</f>
        <v/>
      </c>
      <c r="Z23" s="9" t="str">
        <f>CONCATENATE('[1]Photon-S'!AA34)</f>
        <v/>
      </c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30" customHeight="1" x14ac:dyDescent="0.15">
      <c r="A24" s="7"/>
      <c r="B24" s="9" t="s">
        <v>110</v>
      </c>
      <c r="C24" s="9" t="s">
        <v>111</v>
      </c>
      <c r="D24" s="9" t="s">
        <v>112</v>
      </c>
      <c r="E24" s="9" t="s">
        <v>113</v>
      </c>
      <c r="F24" s="9"/>
      <c r="G24" s="9"/>
      <c r="H24" s="10"/>
      <c r="I24" s="9" t="str">
        <f>CONCATENATE('[1]KA-S'!I27)</f>
        <v>H12</v>
      </c>
      <c r="J24" s="9" t="str">
        <f>CONCATENATE('[1]KA-S'!J27)</f>
        <v/>
      </c>
      <c r="K24" s="9" t="str">
        <f>CONCATENATE('[1]KA-S'!K27)</f>
        <v>CXA18XX/CXB18XX/CMA18XX</v>
      </c>
      <c r="L24" s="9" t="str">
        <f>CONCATENATE('[1]KA-S'!L27)</f>
        <v/>
      </c>
      <c r="M24" s="9" t="str">
        <f>CONCATENATE('[1]KA-S'!M27)</f>
        <v/>
      </c>
      <c r="N24" s="9" t="str">
        <f>CONCATENATE('[1]KA-S'!N27)</f>
        <v>HRB12XX</v>
      </c>
      <c r="O24" s="9" t="str">
        <f>CONCATENATE('[1]KA-S'!O27)</f>
        <v>1820 HO/1820 HE</v>
      </c>
      <c r="P24" s="9" t="str">
        <f>CONCATENATE('[1]KA-S'!P27)</f>
        <v>LUXEON CX PLUS CoB L04F12/L05F12/L08F14</v>
      </c>
      <c r="Q24" s="9" t="str">
        <f>CONCATENATE('[1]KA-S'!Q27)</f>
        <v/>
      </c>
      <c r="R24" s="9" t="str">
        <f>CONCATENATE('[1]KA-S'!R27)</f>
        <v/>
      </c>
      <c r="S24" s="9" t="str">
        <f>CONCATENATE('[1]KA-S'!S27)</f>
        <v/>
      </c>
      <c r="T24" s="9" t="str">
        <f>CONCATENATE('[1]KA-S'!T27)</f>
        <v>CertaFlux 1204/1205/1208</v>
      </c>
      <c r="U24" s="9" t="str">
        <f>CONCATENATE('[1]KA-S'!U27)</f>
        <v/>
      </c>
      <c r="V24" s="9" t="str">
        <f>CONCATENATE('[1]KA-S'!V27)</f>
        <v/>
      </c>
      <c r="W24" s="9" t="str">
        <f>CONCATENATE('[1]KA-S'!W27)</f>
        <v/>
      </c>
      <c r="X24" s="9" t="str">
        <f>CONCATENATE('[1]KA-S'!X27)</f>
        <v/>
      </c>
      <c r="Y24" s="9" t="str">
        <f>CONCATENATE('[1]KA-S'!Y27)</f>
        <v/>
      </c>
      <c r="Z24" s="9" t="str">
        <f>CONCATENATE('[1]KA-S'!Z27)</f>
        <v/>
      </c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30" customHeight="1" x14ac:dyDescent="0.15">
      <c r="A25" s="7"/>
      <c r="B25" s="9" t="s">
        <v>114</v>
      </c>
      <c r="C25" s="9" t="s">
        <v>115</v>
      </c>
      <c r="D25" s="9" t="s">
        <v>116</v>
      </c>
      <c r="E25" s="9" t="s">
        <v>104</v>
      </c>
      <c r="F25" s="9"/>
      <c r="G25" s="9"/>
      <c r="H25" s="10"/>
      <c r="I25" s="9" t="str">
        <f>CONCATENATE(I22)</f>
        <v>V10 GEN7/HD6/E-7W/E-13W/E-18W</v>
      </c>
      <c r="J25" s="9" t="str">
        <f t="shared" ref="J25:Z25" si="5">CONCATENATE(J22)</f>
        <v>CLU701/CLU702/CLU7B2/CLU7A2/CLU028/CLU02J</v>
      </c>
      <c r="K25" s="9" t="str">
        <f t="shared" si="5"/>
        <v/>
      </c>
      <c r="L25" s="9" t="str">
        <f t="shared" si="5"/>
        <v>HM10/HD10/HD13/HD24/HE03/HM03/HE06/HM06/HE09/HM09/HE13/HM13</v>
      </c>
      <c r="M25" s="9" t="str">
        <f t="shared" si="5"/>
        <v>XUAN1313</v>
      </c>
      <c r="N25" s="9" t="str">
        <f t="shared" si="5"/>
        <v/>
      </c>
      <c r="O25" s="9" t="str">
        <f t="shared" si="5"/>
        <v>1309 H1/1312 H1</v>
      </c>
      <c r="P25" s="9" t="str">
        <f t="shared" si="5"/>
        <v/>
      </c>
      <c r="Q25" s="9" t="str">
        <f t="shared" si="5"/>
        <v>CXM-3/CXM-4/CXM-6(GEN4)/CHM-9(AC)/CLM-9/CXM-9(AC)</v>
      </c>
      <c r="R25" s="9" t="str">
        <f t="shared" si="5"/>
        <v/>
      </c>
      <c r="S25" s="9" t="str">
        <f t="shared" si="5"/>
        <v>S9</v>
      </c>
      <c r="T25" s="9" t="str">
        <f t="shared" si="5"/>
        <v/>
      </c>
      <c r="U25" s="9" t="str">
        <f t="shared" si="5"/>
        <v>LC010C/LC00XD/LC013D</v>
      </c>
      <c r="V25" s="9" t="str">
        <f t="shared" si="5"/>
        <v>MJT 6W/9W12W</v>
      </c>
      <c r="W25" s="9" t="str">
        <f t="shared" si="5"/>
        <v>HR Y3XX/TS Y3XX/MD M02/M04/M05/M10</v>
      </c>
      <c r="X25" s="9" t="str">
        <f t="shared" si="5"/>
        <v>SLE G6 LES 10/SLE G7 LES 09</v>
      </c>
      <c r="Y25" s="9" t="str">
        <f t="shared" si="5"/>
        <v>XOB06/XOB09</v>
      </c>
      <c r="Z25" s="9" t="str">
        <f t="shared" si="5"/>
        <v>CL1311</v>
      </c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30" customHeight="1" x14ac:dyDescent="0.15">
      <c r="A26" s="7"/>
      <c r="B26" s="9" t="s">
        <v>117</v>
      </c>
      <c r="C26" s="9" t="s">
        <v>118</v>
      </c>
      <c r="D26" s="9" t="s">
        <v>119</v>
      </c>
      <c r="E26" s="9" t="s">
        <v>100</v>
      </c>
      <c r="F26" s="9"/>
      <c r="G26" s="9"/>
      <c r="H26" s="10"/>
      <c r="I26" s="9" t="str">
        <f>CONCATENATE(I19)</f>
        <v>V10 GEN6/V13 GEN6/H9</v>
      </c>
      <c r="J26" s="9" t="str">
        <f t="shared" ref="J26:Z26" si="6">CONCATENATE(J19)</f>
        <v>/</v>
      </c>
      <c r="K26" s="9" t="str">
        <f t="shared" si="6"/>
        <v>/CXA15XX/CXB15XX/CMA15XX</v>
      </c>
      <c r="L26" s="9" t="str">
        <f t="shared" si="6"/>
        <v>/</v>
      </c>
      <c r="M26" s="9" t="str">
        <f t="shared" si="6"/>
        <v>/</v>
      </c>
      <c r="N26" s="9" t="str">
        <f t="shared" si="6"/>
        <v>/HRB09XX</v>
      </c>
      <c r="O26" s="9" t="str">
        <f t="shared" si="6"/>
        <v>/1507 HO/1512 HO/1507 HE/1512 HE</v>
      </c>
      <c r="P26" s="9" t="str">
        <f t="shared" si="6"/>
        <v>/LUXEON CX PLUS CoB M02F09/M03F09</v>
      </c>
      <c r="Q26" s="9" t="str">
        <f t="shared" si="6"/>
        <v>/</v>
      </c>
      <c r="R26" s="9" t="str">
        <f t="shared" si="6"/>
        <v>/</v>
      </c>
      <c r="S26" s="9" t="str">
        <f t="shared" si="6"/>
        <v>/</v>
      </c>
      <c r="T26" s="9" t="str">
        <f t="shared" si="6"/>
        <v>/CertaFlux 1202/1203</v>
      </c>
      <c r="U26" s="9" t="str">
        <f t="shared" si="6"/>
        <v>/</v>
      </c>
      <c r="V26" s="9" t="str">
        <f t="shared" si="6"/>
        <v>/</v>
      </c>
      <c r="W26" s="9" t="str">
        <f t="shared" si="6"/>
        <v>HR Y5XX/FC F10/TS Y5XX/MD M20/</v>
      </c>
      <c r="X26" s="9" t="str">
        <f t="shared" si="6"/>
        <v>/</v>
      </c>
      <c r="Y26" s="9" t="str">
        <f t="shared" si="6"/>
        <v>/</v>
      </c>
      <c r="Z26" s="9" t="str">
        <f t="shared" si="6"/>
        <v>CR1511/</v>
      </c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30" customHeight="1" x14ac:dyDescent="0.15">
      <c r="A27" s="7"/>
      <c r="B27" s="9" t="s">
        <v>120</v>
      </c>
      <c r="C27" s="10" t="s">
        <v>121</v>
      </c>
      <c r="D27" s="10" t="s">
        <v>122</v>
      </c>
      <c r="E27" s="10" t="s">
        <v>123</v>
      </c>
      <c r="F27" s="10"/>
      <c r="G27" s="10"/>
      <c r="H27" s="10"/>
      <c r="I27" s="10" t="str">
        <f>CONCATENATE([1]光源开孔!B13)</f>
        <v/>
      </c>
      <c r="J27" s="10" t="str">
        <f>CONCATENATE([1]光源开孔!C13)</f>
        <v/>
      </c>
      <c r="K27" s="10" t="str">
        <f>CONCATENATE([1]光源开孔!D13)</f>
        <v/>
      </c>
      <c r="L27" s="10" t="str">
        <f>CONCATENATE([1]光源开孔!E13)</f>
        <v/>
      </c>
      <c r="M27" s="10" t="str">
        <f>CONCATENATE([1]光源开孔!F13)</f>
        <v/>
      </c>
      <c r="N27" s="10" t="str">
        <f>CONCATENATE([1]光源开孔!G13)</f>
        <v/>
      </c>
      <c r="O27" s="10" t="str">
        <f>CONCATENATE([1]光源开孔!H13)</f>
        <v/>
      </c>
      <c r="P27" s="10" t="str">
        <f>CONCATENATE([1]光源开孔!I13)</f>
        <v/>
      </c>
      <c r="Q27" s="10" t="str">
        <f>CONCATENATE([1]光源开孔!J13)</f>
        <v>CHM-9(AA)/CXM-9(AA)</v>
      </c>
      <c r="R27" s="10" t="str">
        <f>CONCATENATE([1]光源开孔!K13)</f>
        <v/>
      </c>
      <c r="S27" s="10" t="str">
        <f>CONCATENATE([1]光源开孔!L13)</f>
        <v/>
      </c>
      <c r="T27" s="10" t="str">
        <f>CONCATENATE([1]光源开孔!M13)</f>
        <v/>
      </c>
      <c r="U27" s="10" t="str">
        <f>CONCATENATE([1]光源开孔!N13)</f>
        <v/>
      </c>
      <c r="V27" s="10" t="str">
        <f>CONCATENATE([1]光源开孔!O13)</f>
        <v/>
      </c>
      <c r="W27" s="10" t="str">
        <f>CONCATENATE([1]光源开孔!P13)</f>
        <v/>
      </c>
      <c r="X27" s="10" t="str">
        <f>CONCATENATE([1]光源开孔!Q13)</f>
        <v/>
      </c>
      <c r="Y27" s="10" t="str">
        <f>CONCATENATE([1]光源开孔!R13)</f>
        <v/>
      </c>
      <c r="Z27" s="10" t="str">
        <f>CONCATENATE([1]光源开孔!S13)</f>
        <v/>
      </c>
      <c r="AA27" s="10" t="str">
        <f>CONCATENATE([1]光源开孔!T13)</f>
        <v/>
      </c>
      <c r="AB27" s="10" t="str">
        <f>CONCATENATE([1]光源开孔!U13)</f>
        <v/>
      </c>
      <c r="AC27" s="10" t="str">
        <f>CONCATENATE([1]光源开孔!V13)</f>
        <v/>
      </c>
      <c r="AD27" s="10" t="str">
        <f>CONCATENATE([1]光源开孔!W13)</f>
        <v/>
      </c>
      <c r="AE27" s="10" t="str">
        <f>CONCATENATE([1]光源开孔!X13)</f>
        <v/>
      </c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30" customHeight="1" x14ac:dyDescent="0.15">
      <c r="A28" s="8"/>
      <c r="B28" s="9" t="s">
        <v>124</v>
      </c>
      <c r="C28" s="10" t="s">
        <v>125</v>
      </c>
      <c r="D28" s="10" t="s">
        <v>126</v>
      </c>
      <c r="E28" s="10" t="s">
        <v>127</v>
      </c>
      <c r="F28" s="10"/>
      <c r="G28" s="10"/>
      <c r="H28" s="10"/>
      <c r="I28" s="10" t="str">
        <f>CONCATENATE([1]光源开孔!B22)</f>
        <v>V13 GEN7/HD9/H15/E-27W/E-35W/E-42W</v>
      </c>
      <c r="J28" s="10" t="str">
        <f>CONCATENATE([1]光源开孔!C22)</f>
        <v>CLU711/CLU712//CLU721/CLU038/CLU03J</v>
      </c>
      <c r="K28" s="10" t="str">
        <f>CONCATENATE([1]光源开孔!D22)</f>
        <v/>
      </c>
      <c r="L28" s="10" t="str">
        <f>CONCATENATE([1]光源开孔!E22)</f>
        <v>HD40/HE15/HE18/HE24/HE30/HM15/HM18/HM24/HM30</v>
      </c>
      <c r="M28" s="10" t="str">
        <f>CONCATENATE([1]光源开孔!F22)</f>
        <v>XUAN1919</v>
      </c>
      <c r="N28" s="10" t="str">
        <f>CONCATENATE([1]光源开孔!G22)</f>
        <v/>
      </c>
      <c r="O28" s="10" t="str">
        <f>CONCATENATE([1]光源开孔!H22)</f>
        <v>2015 H1/2025 H1</v>
      </c>
      <c r="P28" s="10" t="str">
        <f>CONCATENATE([1]光源开孔!I22)</f>
        <v/>
      </c>
      <c r="Q28" s="10" t="str">
        <f>CONCATENATE([1]光源开孔!J22)</f>
        <v>CHM-9(XH)CXM-11/CHM-14(AC)/CXM-14(AC)</v>
      </c>
      <c r="R28" s="10" t="str">
        <f>CONCATENATE([1]光源开孔!K22)</f>
        <v/>
      </c>
      <c r="S28" s="10" t="str">
        <f>CONCATENATE([1]光源开孔!L22)</f>
        <v>S13/S15</v>
      </c>
      <c r="T28" s="10" t="str">
        <f>CONCATENATE([1]光源开孔!M22)</f>
        <v/>
      </c>
      <c r="U28" s="10" t="str">
        <f>CONCATENATE([1]光源开孔!N22)</f>
        <v>LC0X0C/LC0XXD</v>
      </c>
      <c r="V28" s="10" t="str">
        <f>CONCATENATE([1]光源开孔!O22)</f>
        <v>MJT 18W/24W/30W</v>
      </c>
      <c r="W28" s="10" t="str">
        <f>CONCATENATE([1]光源开孔!P22)</f>
        <v>FC F30/F40/MD M50</v>
      </c>
      <c r="X28" s="10" t="str">
        <f>CONCATENATE([1]光源开孔!Q22)</f>
        <v>SLE G6 LES 15/LES 17/SLE G7 LES 13/LES 15</v>
      </c>
      <c r="Y28" s="10" t="str">
        <f>CONCATENATE([1]光源开孔!R22)</f>
        <v>XOB14</v>
      </c>
      <c r="Z28" s="10" t="str">
        <f>CONCATENATE([1]光源开孔!S22)</f>
        <v>CL2517</v>
      </c>
      <c r="AA28" s="10" t="str">
        <f>CONCATENATE([1]光源开孔!T22)</f>
        <v/>
      </c>
      <c r="AB28" s="10" t="str">
        <f>CONCATENATE([1]光源开孔!U22)</f>
        <v/>
      </c>
      <c r="AC28" s="10" t="str">
        <f>CONCATENATE([1]光源开孔!V22)</f>
        <v/>
      </c>
      <c r="AD28" s="10" t="str">
        <f>CONCATENATE([1]光源开孔!W22)</f>
        <v/>
      </c>
      <c r="AE28" s="10" t="str">
        <f>CONCATENATE([1]光源开孔!X22)</f>
        <v/>
      </c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s="6" customForma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1:50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x14ac:dyDescent="0.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x14ac:dyDescent="0.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x14ac:dyDescent="0.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x14ac:dyDescent="0.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x14ac:dyDescent="0.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x14ac:dyDescent="0.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x14ac:dyDescent="0.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x14ac:dyDescent="0.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x14ac:dyDescent="0.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x14ac:dyDescent="0.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x14ac:dyDescent="0.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x14ac:dyDescent="0.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x14ac:dyDescent="0.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x14ac:dyDescent="0.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</sheetData>
  <autoFilter ref="I1:Y28"/>
  <mergeCells count="6">
    <mergeCell ref="A23:A28"/>
    <mergeCell ref="A2:A5"/>
    <mergeCell ref="A6:A9"/>
    <mergeCell ref="A10:A16"/>
    <mergeCell ref="A18:A20"/>
    <mergeCell ref="A21:A2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Black Hole-S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gdg</dc:creator>
  <cp:lastModifiedBy>gdg</cp:lastModifiedBy>
  <dcterms:created xsi:type="dcterms:W3CDTF">2022-03-07T08:14:37Z</dcterms:created>
  <dcterms:modified xsi:type="dcterms:W3CDTF">2022-03-07T08:15:14Z</dcterms:modified>
</cp:coreProperties>
</file>