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dg\Desktop\"/>
    </mc:Choice>
  </mc:AlternateContent>
  <bookViews>
    <workbookView xWindow="0" yWindow="0" windowWidth="28800" windowHeight="12240"/>
  </bookViews>
  <sheets>
    <sheet name="KA-S" sheetId="1" r:id="rId1"/>
  </sheets>
  <externalReferences>
    <externalReference r:id="rId2"/>
  </externalReferences>
  <definedNames>
    <definedName name="_xlnm._FilterDatabase" localSheetId="0" hidden="1">'KA-S'!$A$1:$Z$55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5" i="1" l="1"/>
  <c r="AD55" i="1"/>
  <c r="AC55" i="1"/>
  <c r="AB55" i="1"/>
  <c r="AA55" i="1"/>
  <c r="Z55" i="1"/>
  <c r="I55" i="1"/>
  <c r="AE54" i="1"/>
  <c r="AD54" i="1"/>
  <c r="AC54" i="1"/>
  <c r="AB54" i="1"/>
  <c r="AA54" i="1"/>
  <c r="Z54" i="1"/>
  <c r="Q54" i="1"/>
  <c r="AE53" i="1"/>
  <c r="AD53" i="1"/>
  <c r="AC53" i="1"/>
  <c r="AB53" i="1"/>
  <c r="AA53" i="1"/>
  <c r="Z53" i="1"/>
  <c r="AE52" i="1"/>
  <c r="AD52" i="1"/>
  <c r="AC52" i="1"/>
  <c r="AB52" i="1"/>
  <c r="AA52" i="1"/>
  <c r="Z52" i="1"/>
  <c r="AE51" i="1"/>
  <c r="AD51" i="1"/>
  <c r="AC51" i="1"/>
  <c r="AB51" i="1"/>
  <c r="AA51" i="1"/>
  <c r="Z51" i="1"/>
  <c r="AE50" i="1"/>
  <c r="AD50" i="1"/>
  <c r="AC50" i="1"/>
  <c r="AB50" i="1"/>
  <c r="AA50" i="1"/>
  <c r="Z50" i="1"/>
  <c r="AE49" i="1"/>
  <c r="AD49" i="1"/>
  <c r="AC49" i="1"/>
  <c r="AB49" i="1"/>
  <c r="AA49" i="1"/>
  <c r="Z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I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AE45" i="1"/>
  <c r="AD45" i="1"/>
  <c r="AC45" i="1"/>
  <c r="AB45" i="1"/>
  <c r="AA45" i="1"/>
  <c r="Z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AE43" i="1"/>
  <c r="AD43" i="1"/>
  <c r="AC43" i="1"/>
  <c r="AB43" i="1"/>
  <c r="AA43" i="1"/>
  <c r="Z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AE41" i="1"/>
  <c r="AD41" i="1"/>
  <c r="AC41" i="1"/>
  <c r="AB41" i="1"/>
  <c r="AA41" i="1"/>
  <c r="Z41" i="1"/>
  <c r="AE40" i="1"/>
  <c r="AD40" i="1"/>
  <c r="AC40" i="1"/>
  <c r="AB40" i="1"/>
  <c r="AA40" i="1"/>
  <c r="Z40" i="1"/>
  <c r="AE39" i="1"/>
  <c r="AD39" i="1"/>
  <c r="AC39" i="1"/>
  <c r="AB39" i="1"/>
  <c r="AA39" i="1"/>
  <c r="Z39" i="1"/>
  <c r="AE38" i="1"/>
  <c r="AD38" i="1"/>
  <c r="AC38" i="1"/>
  <c r="AB38" i="1"/>
  <c r="AA38" i="1"/>
  <c r="Z38" i="1"/>
  <c r="AE37" i="1"/>
  <c r="AD37" i="1"/>
  <c r="AC37" i="1"/>
  <c r="AB37" i="1"/>
  <c r="AA37" i="1"/>
  <c r="Z37" i="1"/>
  <c r="AE36" i="1"/>
  <c r="AD36" i="1"/>
  <c r="AC36" i="1"/>
  <c r="AB36" i="1"/>
  <c r="AA36" i="1"/>
  <c r="Z36" i="1"/>
  <c r="AE35" i="1"/>
  <c r="AD35" i="1"/>
  <c r="AC35" i="1"/>
  <c r="AB35" i="1"/>
  <c r="AA35" i="1"/>
  <c r="Z35" i="1"/>
  <c r="X35" i="1"/>
  <c r="V35" i="1"/>
  <c r="U35" i="1"/>
  <c r="S35" i="1"/>
  <c r="R35" i="1"/>
  <c r="AE34" i="1"/>
  <c r="AD34" i="1"/>
  <c r="AC34" i="1"/>
  <c r="AB34" i="1"/>
  <c r="AA34" i="1"/>
  <c r="Z34" i="1"/>
  <c r="AE33" i="1"/>
  <c r="AD33" i="1"/>
  <c r="AC33" i="1"/>
  <c r="AB33" i="1"/>
  <c r="AA33" i="1"/>
  <c r="Z33" i="1"/>
  <c r="AE32" i="1"/>
  <c r="AD32" i="1"/>
  <c r="AC32" i="1"/>
  <c r="AB32" i="1"/>
  <c r="AA32" i="1"/>
  <c r="Z32" i="1"/>
  <c r="Y32" i="1"/>
  <c r="X32" i="1"/>
  <c r="W32" i="1"/>
  <c r="W35" i="1" s="1"/>
  <c r="V32" i="1"/>
  <c r="U32" i="1"/>
  <c r="T32" i="1"/>
  <c r="T35" i="1" s="1"/>
  <c r="S32" i="1"/>
  <c r="R32" i="1"/>
  <c r="Q32" i="1"/>
  <c r="Q35" i="1" s="1"/>
  <c r="P32" i="1"/>
  <c r="P35" i="1" s="1"/>
  <c r="O32" i="1"/>
  <c r="O35" i="1" s="1"/>
  <c r="N32" i="1"/>
  <c r="N35" i="1" s="1"/>
  <c r="M32" i="1"/>
  <c r="M35" i="1" s="1"/>
  <c r="L32" i="1"/>
  <c r="K32" i="1"/>
  <c r="J32" i="1"/>
  <c r="I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AE30" i="1"/>
  <c r="AD30" i="1"/>
  <c r="AC30" i="1"/>
  <c r="AB30" i="1"/>
  <c r="AA30" i="1"/>
  <c r="Z30" i="1"/>
  <c r="Y30" i="1"/>
  <c r="Y26" i="1" s="1"/>
  <c r="X30" i="1"/>
  <c r="X26" i="1" s="1"/>
  <c r="W30" i="1"/>
  <c r="W26" i="1" s="1"/>
  <c r="V30" i="1"/>
  <c r="V26" i="1" s="1"/>
  <c r="U30" i="1"/>
  <c r="U26" i="1" s="1"/>
  <c r="T30" i="1"/>
  <c r="S30" i="1"/>
  <c r="R30" i="1"/>
  <c r="Q30" i="1"/>
  <c r="P30" i="1"/>
  <c r="O30" i="1"/>
  <c r="N30" i="1"/>
  <c r="N26" i="1" s="1"/>
  <c r="M30" i="1"/>
  <c r="M26" i="1" s="1"/>
  <c r="L30" i="1"/>
  <c r="L26" i="1" s="1"/>
  <c r="K30" i="1"/>
  <c r="J30" i="1"/>
  <c r="I30" i="1"/>
  <c r="I26" i="1" s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AE28" i="1"/>
  <c r="AD28" i="1"/>
  <c r="AC28" i="1"/>
  <c r="AB28" i="1"/>
  <c r="AA28" i="1"/>
  <c r="Z28" i="1"/>
  <c r="AE27" i="1"/>
  <c r="AD27" i="1"/>
  <c r="AC27" i="1"/>
  <c r="AB27" i="1"/>
  <c r="AA27" i="1"/>
  <c r="Z27" i="1"/>
  <c r="AE26" i="1"/>
  <c r="AD26" i="1"/>
  <c r="AC26" i="1"/>
  <c r="AB26" i="1"/>
  <c r="AA26" i="1"/>
  <c r="Z26" i="1"/>
  <c r="T26" i="1"/>
  <c r="S26" i="1"/>
  <c r="R26" i="1"/>
  <c r="Q26" i="1"/>
  <c r="P26" i="1"/>
  <c r="O26" i="1"/>
  <c r="K26" i="1"/>
  <c r="J26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AE23" i="1"/>
  <c r="AD23" i="1"/>
  <c r="AC23" i="1"/>
  <c r="AB23" i="1"/>
  <c r="AA23" i="1"/>
  <c r="Z23" i="1"/>
  <c r="AE22" i="1"/>
  <c r="AD22" i="1"/>
  <c r="AC22" i="1"/>
  <c r="AB22" i="1"/>
  <c r="AA22" i="1"/>
  <c r="Z22" i="1"/>
  <c r="AE21" i="1"/>
  <c r="AD21" i="1"/>
  <c r="AC21" i="1"/>
  <c r="AB21" i="1"/>
  <c r="AA21" i="1"/>
  <c r="Z21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AE18" i="1"/>
  <c r="AD18" i="1"/>
  <c r="AC18" i="1"/>
  <c r="AB18" i="1"/>
  <c r="AA18" i="1"/>
  <c r="Z18" i="1"/>
  <c r="Y18" i="1"/>
  <c r="Y28" i="1" s="1"/>
  <c r="X18" i="1"/>
  <c r="X28" i="1" s="1"/>
  <c r="W18" i="1"/>
  <c r="W28" i="1" s="1"/>
  <c r="V18" i="1"/>
  <c r="V28" i="1" s="1"/>
  <c r="U18" i="1"/>
  <c r="U28" i="1" s="1"/>
  <c r="T18" i="1"/>
  <c r="T28" i="1" s="1"/>
  <c r="S18" i="1"/>
  <c r="S28" i="1" s="1"/>
  <c r="R18" i="1"/>
  <c r="R28" i="1" s="1"/>
  <c r="Q18" i="1"/>
  <c r="Q28" i="1" s="1"/>
  <c r="P18" i="1"/>
  <c r="P28" i="1" s="1"/>
  <c r="O18" i="1"/>
  <c r="O28" i="1" s="1"/>
  <c r="N18" i="1"/>
  <c r="N28" i="1" s="1"/>
  <c r="M18" i="1"/>
  <c r="M28" i="1" s="1"/>
  <c r="L18" i="1"/>
  <c r="L28" i="1" s="1"/>
  <c r="K18" i="1"/>
  <c r="K28" i="1" s="1"/>
  <c r="J18" i="1"/>
  <c r="J28" i="1" s="1"/>
  <c r="I18" i="1"/>
  <c r="I28" i="1" s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AE16" i="1"/>
  <c r="AD16" i="1"/>
  <c r="AC16" i="1"/>
  <c r="AB16" i="1"/>
  <c r="AA16" i="1"/>
  <c r="Z16" i="1"/>
  <c r="Y16" i="1"/>
  <c r="Y23" i="1" s="1"/>
  <c r="Y34" i="1" s="1"/>
  <c r="X16" i="1"/>
  <c r="X23" i="1" s="1"/>
  <c r="X34" i="1" s="1"/>
  <c r="W16" i="1"/>
  <c r="W23" i="1" s="1"/>
  <c r="W34" i="1" s="1"/>
  <c r="V16" i="1"/>
  <c r="V23" i="1" s="1"/>
  <c r="V34" i="1" s="1"/>
  <c r="U16" i="1"/>
  <c r="U23" i="1" s="1"/>
  <c r="U34" i="1" s="1"/>
  <c r="T16" i="1"/>
  <c r="T23" i="1" s="1"/>
  <c r="T34" i="1" s="1"/>
  <c r="S16" i="1"/>
  <c r="S23" i="1" s="1"/>
  <c r="S34" i="1" s="1"/>
  <c r="R16" i="1"/>
  <c r="R23" i="1" s="1"/>
  <c r="R34" i="1" s="1"/>
  <c r="Q16" i="1"/>
  <c r="Q23" i="1" s="1"/>
  <c r="Q34" i="1" s="1"/>
  <c r="P16" i="1"/>
  <c r="P23" i="1" s="1"/>
  <c r="P34" i="1" s="1"/>
  <c r="O16" i="1"/>
  <c r="O23" i="1" s="1"/>
  <c r="O34" i="1" s="1"/>
  <c r="N16" i="1"/>
  <c r="N23" i="1" s="1"/>
  <c r="N34" i="1" s="1"/>
  <c r="M16" i="1"/>
  <c r="M23" i="1" s="1"/>
  <c r="M34" i="1" s="1"/>
  <c r="L16" i="1"/>
  <c r="L23" i="1" s="1"/>
  <c r="L34" i="1" s="1"/>
  <c r="K16" i="1"/>
  <c r="K23" i="1" s="1"/>
  <c r="K34" i="1" s="1"/>
  <c r="J16" i="1"/>
  <c r="J23" i="1" s="1"/>
  <c r="J34" i="1" s="1"/>
  <c r="I16" i="1"/>
  <c r="I23" i="1" s="1"/>
  <c r="I34" i="1" s="1"/>
  <c r="AE15" i="1"/>
  <c r="AD15" i="1"/>
  <c r="AC15" i="1"/>
  <c r="AB15" i="1"/>
  <c r="AA15" i="1"/>
  <c r="Z15" i="1"/>
  <c r="Y15" i="1"/>
  <c r="AE14" i="1"/>
  <c r="AD14" i="1"/>
  <c r="AC14" i="1"/>
  <c r="AB14" i="1"/>
  <c r="AA14" i="1"/>
  <c r="Z14" i="1"/>
  <c r="Y14" i="1"/>
  <c r="AE13" i="1"/>
  <c r="AD13" i="1"/>
  <c r="AC13" i="1"/>
  <c r="AB13" i="1"/>
  <c r="AA13" i="1"/>
  <c r="Z13" i="1"/>
  <c r="Y13" i="1"/>
  <c r="AE12" i="1"/>
  <c r="AD12" i="1"/>
  <c r="AC12" i="1"/>
  <c r="AB12" i="1"/>
  <c r="AA12" i="1"/>
  <c r="Z12" i="1"/>
  <c r="Y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P11" i="1"/>
  <c r="O11" i="1"/>
  <c r="N11" i="1"/>
  <c r="M11" i="1"/>
  <c r="L11" i="1"/>
  <c r="AE10" i="1"/>
  <c r="AD10" i="1"/>
  <c r="AC10" i="1"/>
  <c r="AB10" i="1"/>
  <c r="AA10" i="1"/>
  <c r="Z10" i="1"/>
  <c r="Y10" i="1"/>
  <c r="Y45" i="1" s="1"/>
  <c r="X10" i="1"/>
  <c r="X45" i="1" s="1"/>
  <c r="W10" i="1"/>
  <c r="W45" i="1" s="1"/>
  <c r="V10" i="1"/>
  <c r="V45" i="1" s="1"/>
  <c r="U10" i="1"/>
  <c r="U45" i="1" s="1"/>
  <c r="T10" i="1"/>
  <c r="T45" i="1" s="1"/>
  <c r="S10" i="1"/>
  <c r="S45" i="1" s="1"/>
  <c r="R10" i="1"/>
  <c r="R45" i="1" s="1"/>
  <c r="Q10" i="1"/>
  <c r="Q45" i="1" s="1"/>
  <c r="P10" i="1"/>
  <c r="P45" i="1" s="1"/>
  <c r="O10" i="1"/>
  <c r="O45" i="1" s="1"/>
  <c r="N10" i="1"/>
  <c r="N45" i="1" s="1"/>
  <c r="M10" i="1"/>
  <c r="M45" i="1" s="1"/>
  <c r="L10" i="1"/>
  <c r="L45" i="1" s="1"/>
  <c r="K10" i="1"/>
  <c r="K45" i="1" s="1"/>
  <c r="J10" i="1"/>
  <c r="J45" i="1" s="1"/>
  <c r="I10" i="1"/>
  <c r="I45" i="1" s="1"/>
  <c r="AE9" i="1"/>
  <c r="AD9" i="1"/>
  <c r="AC9" i="1"/>
  <c r="AB9" i="1"/>
  <c r="AA9" i="1"/>
  <c r="Z9" i="1"/>
  <c r="Y9" i="1"/>
  <c r="Y21" i="1" s="1"/>
  <c r="X9" i="1"/>
  <c r="X21" i="1" s="1"/>
  <c r="W9" i="1"/>
  <c r="W27" i="1" s="1"/>
  <c r="W33" i="1" s="1"/>
  <c r="V9" i="1"/>
  <c r="V21" i="1" s="1"/>
  <c r="U9" i="1"/>
  <c r="U21" i="1" s="1"/>
  <c r="T9" i="1"/>
  <c r="T21" i="1" s="1"/>
  <c r="S9" i="1"/>
  <c r="S21" i="1" s="1"/>
  <c r="R9" i="1"/>
  <c r="R21" i="1" s="1"/>
  <c r="Q9" i="1"/>
  <c r="Q27" i="1" s="1"/>
  <c r="Q33" i="1" s="1"/>
  <c r="P9" i="1"/>
  <c r="P27" i="1" s="1"/>
  <c r="O9" i="1"/>
  <c r="O27" i="1" s="1"/>
  <c r="O33" i="1" s="1"/>
  <c r="N9" i="1"/>
  <c r="N21" i="1" s="1"/>
  <c r="M9" i="1"/>
  <c r="M21" i="1" s="1"/>
  <c r="L9" i="1"/>
  <c r="L21" i="1" s="1"/>
  <c r="K9" i="1"/>
  <c r="K21" i="1" s="1"/>
  <c r="J9" i="1"/>
  <c r="J21" i="1" s="1"/>
  <c r="I9" i="1"/>
  <c r="I21" i="1" s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D1" i="1"/>
  <c r="C1" i="1"/>
  <c r="B1" i="1"/>
  <c r="M27" i="1" l="1"/>
  <c r="M33" i="1" s="1"/>
  <c r="X27" i="1"/>
  <c r="X33" i="1" s="1"/>
  <c r="P33" i="1"/>
  <c r="Y27" i="1"/>
  <c r="Y33" i="1" s="1"/>
  <c r="N27" i="1"/>
  <c r="N33" i="1" s="1"/>
  <c r="I27" i="1"/>
  <c r="I33" i="1" s="1"/>
  <c r="J27" i="1"/>
  <c r="J33" i="1" s="1"/>
  <c r="K27" i="1"/>
  <c r="K33" i="1" s="1"/>
  <c r="L27" i="1"/>
  <c r="L33" i="1" s="1"/>
  <c r="R27" i="1"/>
  <c r="R33" i="1" s="1"/>
  <c r="S27" i="1"/>
  <c r="S33" i="1" s="1"/>
  <c r="T27" i="1"/>
  <c r="T33" i="1" s="1"/>
  <c r="U27" i="1"/>
  <c r="U33" i="1" s="1"/>
  <c r="W21" i="1"/>
  <c r="O21" i="1"/>
  <c r="V27" i="1"/>
  <c r="V33" i="1" s="1"/>
  <c r="P21" i="1"/>
  <c r="Q21" i="1"/>
</calcChain>
</file>

<file path=xl/comments1.xml><?xml version="1.0" encoding="utf-8"?>
<comments xmlns="http://schemas.openxmlformats.org/spreadsheetml/2006/main">
  <authors>
    <author>Administrator</author>
  </authors>
  <commentList>
    <comment ref="C30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改模后模号加.10</t>
        </r>
      </text>
    </comment>
  </commentList>
</comments>
</file>

<file path=xl/sharedStrings.xml><?xml version="1.0" encoding="utf-8"?>
<sst xmlns="http://schemas.openxmlformats.org/spreadsheetml/2006/main" count="219" uniqueCount="210">
  <si>
    <t>KA35@16
KA43@19
KA40@20
KA50@25</t>
  </si>
  <si>
    <t xml:space="preserve">
KA43@19
KA50@25
KA55@21
KA55@24
KA62@31</t>
  </si>
  <si>
    <t>HK 55@21透镜支架</t>
  </si>
  <si>
    <t>1.07.6788</t>
  </si>
  <si>
    <t>HK-42@04-0084-S</t>
  </si>
  <si>
    <t>16.05x16.05x12</t>
  </si>
  <si>
    <t>HK 55@21透镜支架2</t>
  </si>
  <si>
    <t>1.07.71065</t>
  </si>
  <si>
    <t>HK-42@04-CLU038-0163-S</t>
  </si>
  <si>
    <t>18.05x18.05x17.4</t>
  </si>
  <si>
    <t>19.2x19.2x17.4</t>
  </si>
  <si>
    <t>HK 55@21透镜支架3</t>
  </si>
  <si>
    <t>1.07.71118</t>
  </si>
  <si>
    <t>HK-BS-42@04-0170-S</t>
  </si>
  <si>
    <t>12.2x15.2x10.8</t>
  </si>
  <si>
    <r>
      <t>Vesta D</t>
    </r>
    <r>
      <rPr>
        <sz val="11"/>
        <rFont val="宋体"/>
        <family val="3"/>
        <charset val="134"/>
      </rPr>
      <t>T</t>
    </r>
    <r>
      <rPr>
        <sz val="11"/>
        <rFont val="宋体"/>
        <family val="3"/>
        <charset val="134"/>
      </rPr>
      <t>W 9mm</t>
    </r>
  </si>
  <si>
    <t/>
  </si>
  <si>
    <t>HK 55@21透镜支架4</t>
  </si>
  <si>
    <t>1.07.71119</t>
  </si>
  <si>
    <t>HK-BS-42@04-0171-S</t>
  </si>
  <si>
    <t>16.05x16.05</t>
  </si>
  <si>
    <r>
      <t xml:space="preserve">Vesta </t>
    </r>
    <r>
      <rPr>
        <sz val="11"/>
        <rFont val="宋体"/>
        <family val="3"/>
        <charset val="134"/>
      </rPr>
      <t>N</t>
    </r>
    <r>
      <rPr>
        <sz val="11"/>
        <rFont val="宋体"/>
        <family val="3"/>
        <charset val="134"/>
      </rPr>
      <t>TW 9mm</t>
    </r>
  </si>
  <si>
    <t>HK 55@21透镜支架5</t>
  </si>
  <si>
    <t>1.07.71131</t>
  </si>
  <si>
    <t>HK-BS-42@04-0178-S</t>
  </si>
  <si>
    <t>14.2x19.2x13</t>
  </si>
  <si>
    <t>CLC020</t>
  </si>
  <si>
    <t>HK 55@21透镜支架6</t>
  </si>
  <si>
    <t>1.07.71132</t>
  </si>
  <si>
    <t>HK-BS-42@04-0179-S</t>
  </si>
  <si>
    <t>20.2x20.2</t>
  </si>
  <si>
    <t>LCN01B/LCN02B</t>
  </si>
  <si>
    <t>HK 55@21透镜支架7</t>
  </si>
  <si>
    <t>1.07.71171</t>
  </si>
  <si>
    <t>HK-BS-42@04-0192-S</t>
  </si>
  <si>
    <t>12.3x15.3</t>
  </si>
  <si>
    <t>CTM-9</t>
  </si>
  <si>
    <t>HK 55@21透镜支架8</t>
  </si>
  <si>
    <t>1.07.81462</t>
  </si>
  <si>
    <t>HK-42@04-CLU028-0236-S</t>
  </si>
  <si>
    <t>13.7X13.7X12.4</t>
  </si>
  <si>
    <t>HK 55@21透镜支架9</t>
  </si>
  <si>
    <t>1.07.81545</t>
  </si>
  <si>
    <t>HK-42@04-V8-0249-S</t>
  </si>
  <si>
    <t>12.7X12.7X10.4</t>
  </si>
  <si>
    <t>HK 55@21透镜支架10</t>
  </si>
  <si>
    <t>1.07.91731</t>
  </si>
  <si>
    <t>HK-42@04-CXM-9-0283-S</t>
  </si>
  <si>
    <t>15.2x15.2x12x0.6</t>
  </si>
  <si>
    <t>HK 55@21透镜支架11</t>
  </si>
  <si>
    <t>1.07.91772</t>
  </si>
  <si>
    <t>HK-42@04-1204-0304-S</t>
  </si>
  <si>
    <t>19.3x16.3x14</t>
  </si>
  <si>
    <t>HK 55@21透镜支架12</t>
  </si>
  <si>
    <t>1.07.02221</t>
  </si>
  <si>
    <t>HK-42@04-0467-S</t>
  </si>
  <si>
    <t>20.3x24.3x18.5</t>
  </si>
  <si>
    <t>HK 55@21透镜支架13</t>
  </si>
  <si>
    <t>1.07.02497</t>
  </si>
  <si>
    <t>HK-42@04-0565-S</t>
  </si>
  <si>
    <t>KA69@30</t>
  </si>
  <si>
    <t>HK 69@30反光碗</t>
  </si>
  <si>
    <t>1.07.91833</t>
  </si>
  <si>
    <t>HK-50@05-0336-S</t>
  </si>
  <si>
    <t>HK 69@30光源支架1</t>
  </si>
  <si>
    <t>1.07.91832</t>
  </si>
  <si>
    <t>HK-50@05-0335-S</t>
  </si>
  <si>
    <t>13.7x13.7x12x0.7</t>
  </si>
  <si>
    <t>HK 69@30光源支架2</t>
  </si>
  <si>
    <t>1.07.91969</t>
  </si>
  <si>
    <t>HK-50@05-0372-S</t>
  </si>
  <si>
    <t>19.2x19.2x17x0.8</t>
  </si>
  <si>
    <t>HK 69@30光源支架3</t>
  </si>
  <si>
    <t>1.07.91970</t>
  </si>
  <si>
    <t>HK-50@05-0373-S</t>
  </si>
  <si>
    <t>16.2x19.2x14x0.8</t>
  </si>
  <si>
    <t>HK 69@30光源支架4</t>
  </si>
  <si>
    <t>1.07.91971</t>
  </si>
  <si>
    <t>HK-50@05-0374-S</t>
  </si>
  <si>
    <t>18.05x18.05x17x0.8</t>
  </si>
  <si>
    <t>HK 69@30光源支架5</t>
  </si>
  <si>
    <t>1.07.91972</t>
  </si>
  <si>
    <t>HK-50@05-0375-S</t>
  </si>
  <si>
    <t>16.05x16.05x14.5x0.8</t>
  </si>
  <si>
    <t>HK 69@30光源支架6</t>
  </si>
  <si>
    <t>1.07.91973</t>
  </si>
  <si>
    <t>HK-50@05-0376-S</t>
  </si>
  <si>
    <t>15.2x15.2x13x0.7</t>
  </si>
  <si>
    <t>HK 69@30光源支架7</t>
  </si>
  <si>
    <t>1.07.91974</t>
  </si>
  <si>
    <t>HK-50@05-0377-S</t>
  </si>
  <si>
    <t>12.2x15.2x12x0.8</t>
  </si>
  <si>
    <t>KA72@33</t>
  </si>
  <si>
    <t>41@03-1820支架</t>
  </si>
  <si>
    <t>1.07.4356</t>
  </si>
  <si>
    <t>HK-41@03-0036-0</t>
  </si>
  <si>
    <t>18.1x18.1x14.4x0.8</t>
  </si>
  <si>
    <t>HK 72@33透镜支架2</t>
  </si>
  <si>
    <t>1.07.7922</t>
  </si>
  <si>
    <t>HK-41@03-0134-0</t>
  </si>
  <si>
    <t>19.2x19.2x17.8x0.8</t>
  </si>
  <si>
    <t>HK 72@33透镜支架3</t>
  </si>
  <si>
    <t>1.07.7923</t>
  </si>
  <si>
    <t>HK-41@03-0135-0</t>
  </si>
  <si>
    <t>20.2x24.2x17.8x0.8</t>
  </si>
  <si>
    <t>HK 72@33-D9透镜支架4</t>
  </si>
  <si>
    <t>1.07.71029</t>
  </si>
  <si>
    <t>HK-41@05-15XX_1203-0154-S</t>
  </si>
  <si>
    <t>16.05x16.05x12.4x0.8</t>
  </si>
  <si>
    <t>16.2x19.2x12.4x0.8</t>
  </si>
  <si>
    <t>HK 72@33-D9透镜支架5</t>
  </si>
  <si>
    <t>1.07.71030</t>
  </si>
  <si>
    <t>HK-41@05-CLU028-0155-S</t>
  </si>
  <si>
    <t>13.7X13.7X12.4X0.8</t>
  </si>
  <si>
    <t>HK 72@33透镜支架6</t>
  </si>
  <si>
    <t>1.07.71133</t>
  </si>
  <si>
    <t>HK-BS-41@04-0180-S</t>
  </si>
  <si>
    <t>20.2X24.2X17.8X0.8</t>
  </si>
  <si>
    <t>HK 72@33透镜支架7</t>
  </si>
  <si>
    <t>1.07.71120</t>
  </si>
  <si>
    <t>HK-BS-41@04-0172-S</t>
  </si>
  <si>
    <t>20.4X24.4X17.8X0.8</t>
  </si>
  <si>
    <r>
      <t>Vesta D</t>
    </r>
    <r>
      <rPr>
        <sz val="11"/>
        <rFont val="宋体"/>
        <family val="3"/>
        <charset val="134"/>
      </rPr>
      <t>T</t>
    </r>
    <r>
      <rPr>
        <sz val="11"/>
        <rFont val="宋体"/>
        <family val="3"/>
        <charset val="134"/>
      </rPr>
      <t>W 13mm</t>
    </r>
  </si>
  <si>
    <t>HK 72@33透镜支架8</t>
  </si>
  <si>
    <t>1.07.71121</t>
  </si>
  <si>
    <t>HK-BS-41@04-0173-S</t>
  </si>
  <si>
    <t>19X19X?X0.8</t>
  </si>
  <si>
    <r>
      <t xml:space="preserve">Vesta </t>
    </r>
    <r>
      <rPr>
        <sz val="11"/>
        <rFont val="宋体"/>
        <family val="3"/>
        <charset val="134"/>
      </rPr>
      <t>N</t>
    </r>
    <r>
      <rPr>
        <sz val="11"/>
        <rFont val="宋体"/>
        <family val="3"/>
        <charset val="134"/>
      </rPr>
      <t>TW 13mm</t>
    </r>
  </si>
  <si>
    <t>HK 72@33透镜支架9</t>
  </si>
  <si>
    <t>1.07.71134</t>
  </si>
  <si>
    <t>HK-BS-41@04-0181-S</t>
  </si>
  <si>
    <t>26.2X19.2x0.9</t>
  </si>
  <si>
    <t>CLC03X</t>
  </si>
  <si>
    <t>HK 72@33透镜支架10</t>
  </si>
  <si>
    <t>1.07.71135</t>
  </si>
  <si>
    <t>HK-BS-41@04-0182-S</t>
  </si>
  <si>
    <t>23.9X23.9X?X0.8</t>
  </si>
  <si>
    <t>LCN03A</t>
  </si>
  <si>
    <t>HK 72@33透镜支架11</t>
  </si>
  <si>
    <t>1.07.71136</t>
  </si>
  <si>
    <t>HK-BS-41@04-0183-S</t>
  </si>
  <si>
    <t>20.2X20.2X?X0.8</t>
  </si>
  <si>
    <t>LCN01BLCN02B</t>
  </si>
  <si>
    <t>HK 72@33透镜支架12</t>
  </si>
  <si>
    <t>1.07.71172</t>
  </si>
  <si>
    <t>HK-BS-41@04-0193-S</t>
  </si>
  <si>
    <t>20.35X24.35X?X0.8</t>
  </si>
  <si>
    <r>
      <t>C</t>
    </r>
    <r>
      <rPr>
        <sz val="11"/>
        <rFont val="宋体"/>
        <family val="3"/>
        <charset val="134"/>
      </rPr>
      <t>TM-14/CTM-18</t>
    </r>
  </si>
  <si>
    <t>HK 72@33透镜支架13</t>
  </si>
  <si>
    <t>1.07.91857</t>
  </si>
  <si>
    <t>HK-41@04-CHM_9-0327-S</t>
  </si>
  <si>
    <t>15.2X15.2X12X0.7</t>
  </si>
  <si>
    <t>HK 72@33透镜支架14</t>
  </si>
  <si>
    <t>1.07.91867</t>
  </si>
  <si>
    <t>HK-BS-41@04-0331-S</t>
  </si>
  <si>
    <t>21.3x21.3x19.6x0.8</t>
  </si>
  <si>
    <r>
      <t xml:space="preserve">Vesta </t>
    </r>
    <r>
      <rPr>
        <sz val="11"/>
        <rFont val="宋体"/>
        <family val="3"/>
        <charset val="134"/>
      </rPr>
      <t>N</t>
    </r>
    <r>
      <rPr>
        <sz val="11"/>
        <rFont val="宋体"/>
        <family val="3"/>
        <charset val="134"/>
      </rPr>
      <t>TW 15mm</t>
    </r>
  </si>
  <si>
    <t>KA75@31</t>
  </si>
  <si>
    <t>HK 75@31透镜支架1</t>
  </si>
  <si>
    <t>1.07.6845</t>
  </si>
  <si>
    <t>HK-50@04-0107-S</t>
  </si>
  <si>
    <t>12.2X15.2X12.1X0.8</t>
  </si>
  <si>
    <t>13.7X13.7X12.1X0.8</t>
  </si>
  <si>
    <t>HK 75@31透镜支架2</t>
  </si>
  <si>
    <t>1.07.6846</t>
  </si>
  <si>
    <t>HK-50@04-0108-S</t>
  </si>
  <si>
    <t>18.05X18.05X17.8X0.8</t>
  </si>
  <si>
    <t>19.2X19.2X17.8X0.8</t>
  </si>
  <si>
    <t xml:space="preserve"> </t>
  </si>
  <si>
    <t>1.07.6847</t>
  </si>
  <si>
    <t>HK-50@04-0109-S</t>
  </si>
  <si>
    <t>20.2x24.2</t>
  </si>
  <si>
    <t>HK 75@31透镜支架4</t>
  </si>
  <si>
    <t>1.07.7934</t>
  </si>
  <si>
    <t>HK-50@04-0136-S</t>
  </si>
  <si>
    <t>15.2X15.2X12.2X0.8</t>
  </si>
  <si>
    <t>16.05X16.5X12.2X0.8</t>
  </si>
  <si>
    <t>HK 75@31透镜支架5</t>
  </si>
  <si>
    <t>1.07.71064</t>
  </si>
  <si>
    <t>HK-50@04-1204_HD-0162-S</t>
  </si>
  <si>
    <t>16.2X19.2x12.2x0.8</t>
  </si>
  <si>
    <t>HK 75@31透镜支架6</t>
  </si>
  <si>
    <t>1.07.71122</t>
  </si>
  <si>
    <t>HK-BS-50@04-0174-S</t>
  </si>
  <si>
    <t>20.2X24.2X18X0.8</t>
  </si>
  <si>
    <r>
      <t>Vesta D</t>
    </r>
    <r>
      <rPr>
        <sz val="11"/>
        <rFont val="宋体"/>
        <family val="3"/>
        <charset val="134"/>
      </rPr>
      <t>t</t>
    </r>
    <r>
      <rPr>
        <sz val="11"/>
        <rFont val="宋体"/>
        <family val="3"/>
        <charset val="134"/>
      </rPr>
      <t>W 13mm</t>
    </r>
  </si>
  <si>
    <t>HK 75@31透镜支架7</t>
  </si>
  <si>
    <t>1.07.71123</t>
  </si>
  <si>
    <t>HK-BS-50@04-0175-S</t>
  </si>
  <si>
    <t>19.1X19.1X?X0.8</t>
  </si>
  <si>
    <r>
      <t xml:space="preserve">Vesta </t>
    </r>
    <r>
      <rPr>
        <sz val="11"/>
        <rFont val="宋体"/>
        <family val="3"/>
        <charset val="134"/>
      </rPr>
      <t>n</t>
    </r>
    <r>
      <rPr>
        <sz val="11"/>
        <rFont val="宋体"/>
        <family val="3"/>
        <charset val="134"/>
      </rPr>
      <t>TW 13mm</t>
    </r>
  </si>
  <si>
    <t>HK 75@31支架8</t>
  </si>
  <si>
    <t>1.07.71137</t>
  </si>
  <si>
    <t>HK-BS-50@04-0184-S</t>
  </si>
  <si>
    <t>19.2X26.2X?X0.8</t>
  </si>
  <si>
    <t>HK 75@31透镜支架9</t>
  </si>
  <si>
    <t>1.07.71138</t>
  </si>
  <si>
    <t>HK-BS-50@04-0185-S</t>
  </si>
  <si>
    <t>23.8X23.9X?X0.8</t>
  </si>
  <si>
    <t>HK 75@31透镜支架10</t>
  </si>
  <si>
    <t>1.07.71139</t>
  </si>
  <si>
    <t>HK-BS-50@04-0186-S</t>
  </si>
  <si>
    <t>20.2x20.2x?x0.8</t>
  </si>
  <si>
    <t>HK 75@31透镜支架11</t>
  </si>
  <si>
    <t>1.07.71173</t>
  </si>
  <si>
    <t>HK-BS-50@04-0194-S</t>
  </si>
  <si>
    <t>20.35X24.25X?X0.8</t>
  </si>
  <si>
    <t>HK 75@31透镜支架12</t>
  </si>
  <si>
    <t>1.07.91866</t>
  </si>
  <si>
    <t>HK-BS-50@04-0330-S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</si>
</sst>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2"/>
      <name val="Calibri"/>
      <family val="2"/>
    </font>
    <font>
      <sz val="14"/>
      <name val="宋体"/>
      <family val="3"/>
      <charset val="134"/>
    </font>
    <font>
      <sz val="14"/>
      <name val="Calibri"/>
      <family val="2"/>
    </font>
    <font>
      <sz val="11"/>
      <name val="宋体"/>
      <family val="3"/>
      <charset val="134"/>
    </font>
    <font>
      <sz val="11"/>
      <name val="Calibri"/>
      <family val="2"/>
    </font>
    <font>
      <b/>
      <sz val="9"/>
      <name val="宋体"/>
      <family val="3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0" xfId="0" applyFill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658;&#22372;&#20844;&#27169;&#20135;&#21697;&#20449;&#24687;&#34920;202203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nce"/>
      <sheetName val="Dark"/>
      <sheetName val="Gemini"/>
      <sheetName val="Glareless"/>
      <sheetName val="Moony"/>
      <sheetName val="Filmy"/>
      <sheetName val="V"/>
      <sheetName val="变焦模组"/>
      <sheetName val="Rainbow"/>
      <sheetName val="无影"/>
      <sheetName val="变光片"/>
      <sheetName val="透镜支架"/>
      <sheetName val="光源支架-常规光源"/>
      <sheetName val="光源支架-双色温光源"/>
      <sheetName val="防眩罩"/>
      <sheetName val="防眩罩匹配信息"/>
      <sheetName val="Photon-L"/>
      <sheetName val="Photon-S"/>
      <sheetName val="KA-L"/>
      <sheetName val="KA-S"/>
      <sheetName val="Black Hole-L"/>
      <sheetName val="Black Hole-S"/>
      <sheetName val="Infinity-L"/>
      <sheetName val="Infinity-S"/>
      <sheetName val="Focus-L"/>
      <sheetName val="Focus-S"/>
      <sheetName val="Waterfall-L"/>
      <sheetName val="Waterfall-S"/>
      <sheetName val="Polaroid-L"/>
      <sheetName val="Polaroid-S"/>
      <sheetName val="Nebula-L"/>
      <sheetName val="Nebula-S"/>
      <sheetName val="Chameleon-L"/>
      <sheetName val="Chameleon-S"/>
      <sheetName val="Sunflower-L"/>
      <sheetName val="Sunflower-S"/>
      <sheetName val="Turbine-L"/>
      <sheetName val="Turbine-S"/>
      <sheetName val="Transformer-L"/>
      <sheetName val="Transformer-S"/>
      <sheetName val="Aurora-L"/>
      <sheetName val="Aurora-S"/>
      <sheetName val="Matrix-L"/>
      <sheetName val="Matrix-S"/>
      <sheetName val="Galaxy-L"/>
      <sheetName val="Galaxy-S"/>
      <sheetName val="X-L"/>
      <sheetName val="Diamond-L"/>
      <sheetName val="Diamond-S"/>
      <sheetName val="Lightning-L"/>
      <sheetName val="Lightning-S"/>
      <sheetName val="Comet-L"/>
      <sheetName val="Comet-S"/>
      <sheetName val="光源尺寸"/>
      <sheetName val="光源开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 t="str">
            <v>Holder name</v>
          </cell>
          <cell r="D2" t="str">
            <v>Holder MN</v>
          </cell>
          <cell r="E2" t="str">
            <v>Holder PN</v>
          </cell>
        </row>
        <row r="7">
          <cell r="B7" t="str">
            <v>HK 35@10-D6透镜支架</v>
          </cell>
          <cell r="D7" t="str">
            <v>1.07.6836</v>
          </cell>
          <cell r="E7" t="str">
            <v>HK-30@04-0101-S</v>
          </cell>
          <cell r="F7" t="str">
            <v>12.7x12.7x9</v>
          </cell>
          <cell r="G7" t="str">
            <v>12.2x13.2x9</v>
          </cell>
          <cell r="H7" t="str">
            <v>13.55x13.55x9</v>
          </cell>
          <cell r="I7" t="str">
            <v>13.7x13.7x9</v>
          </cell>
          <cell r="J7" t="str">
            <v>V6 GEN6/V8 GEN6/V8 GEN7/HD4/E6/E8/H6/HD6</v>
          </cell>
          <cell r="K7" t="str">
            <v>CLU701/CLU702/CLU7B2/CLU7A2</v>
          </cell>
          <cell r="L7" t="str">
            <v>CMA13XX/CXB13XX/CMT14XX</v>
          </cell>
          <cell r="M7" t="str">
            <v xml:space="preserve">HM10/HD10/HD13/HD24
</v>
          </cell>
          <cell r="N7" t="str">
            <v/>
          </cell>
          <cell r="O7" t="str">
            <v>HRB04XX/HRB06XX</v>
          </cell>
          <cell r="P7" t="str">
            <v/>
          </cell>
          <cell r="Q7" t="str">
            <v>LUXEON CX PLUS CoB HD S01H4/S01H6/S02H6/S04H9/S01F06</v>
          </cell>
          <cell r="R7" t="str">
            <v xml:space="preserve">CLM-6/CXM-6(GEN3)/CHM-6/CXM-3/CXM-4
</v>
          </cell>
          <cell r="S7" t="str">
            <v/>
          </cell>
          <cell r="T7" t="str">
            <v/>
          </cell>
          <cell r="U7" t="str">
            <v>CertaFlux 1201</v>
          </cell>
          <cell r="V7" t="str">
            <v/>
          </cell>
          <cell r="W7" t="str">
            <v>MJT 6W</v>
          </cell>
          <cell r="X7" t="str">
            <v>HR Y3XX/TS Y3XX/MD M02/M04/M05/M10</v>
          </cell>
          <cell r="Y7" t="str">
            <v/>
          </cell>
          <cell r="Z7" t="str">
            <v>XOB06</v>
          </cell>
          <cell r="AA7" t="str">
            <v>CR1307</v>
          </cell>
        </row>
        <row r="8">
          <cell r="B8" t="str">
            <v>HK 35@10透镜支架2</v>
          </cell>
          <cell r="D8" t="str">
            <v>1.07.7987</v>
          </cell>
          <cell r="E8" t="str">
            <v>HK-30@04-0147-S</v>
          </cell>
          <cell r="F8" t="str">
            <v>11.7x11.7x9</v>
          </cell>
          <cell r="J8" t="str">
            <v/>
          </cell>
          <cell r="K8" t="str">
            <v>CLU0A0/CLU0B0</v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</row>
        <row r="9">
          <cell r="B9" t="str">
            <v>SX 35@10透镜支架</v>
          </cell>
          <cell r="D9" t="str">
            <v>1.07.6786</v>
          </cell>
          <cell r="E9" t="str">
            <v>HK-34@04-0082-S</v>
          </cell>
          <cell r="F9" t="str">
            <v>12.1x15.1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>JU1215</v>
          </cell>
          <cell r="O9" t="str">
            <v/>
          </cell>
          <cell r="P9" t="str">
            <v/>
          </cell>
          <cell r="Q9" t="str">
            <v>LUXEON COB 1202S/1202HD</v>
          </cell>
          <cell r="R9" t="str">
            <v/>
          </cell>
          <cell r="S9" t="str">
            <v>NTCWS024B/NTCWT012B</v>
          </cell>
          <cell r="T9" t="str">
            <v/>
          </cell>
          <cell r="U9" t="str">
            <v>Fortimo 1202</v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</row>
        <row r="10">
          <cell r="B10" t="str">
            <v>HK 35@10透镜支架3</v>
          </cell>
          <cell r="D10" t="str">
            <v>1.07.91809</v>
          </cell>
          <cell r="E10" t="str">
            <v>HK-30@04-0320-S</v>
          </cell>
          <cell r="F10" t="str">
            <v>13.55x13.55x12</v>
          </cell>
          <cell r="J10" t="str">
            <v>H6/V10 GEN7/HD6/E-7W/E-13W/E-18W</v>
          </cell>
          <cell r="K10" t="str">
            <v>CLU701/CLU702/CLU7B2/CLU7A2/CLU028/CLU02J</v>
          </cell>
          <cell r="L10" t="str">
            <v>CMA13XX/CXB13XX/CMT14XX</v>
          </cell>
          <cell r="M10" t="str">
            <v>HM10/HD10/HD13/HD24/HE03/HM03/HE06/HM06/HE09/HM09/HE13/HM13</v>
          </cell>
          <cell r="N10" t="str">
            <v>XUAN1313</v>
          </cell>
          <cell r="O10" t="str">
            <v>HRB04XX/HRB06XX</v>
          </cell>
          <cell r="P10" t="str">
            <v>1309 H1/1312 H1</v>
          </cell>
          <cell r="Q10" t="str">
            <v>LUXEON CX PLUS CoB HD S01H4/S01H6/S02H6/S04H9/S01F06</v>
          </cell>
          <cell r="R10" t="str">
            <v>CXM-3/CXM-4/CXM-6(GEN4)/CHM-9(AC)/CLM-9/CXM-9(AC)</v>
          </cell>
          <cell r="S10" t="str">
            <v/>
          </cell>
          <cell r="T10" t="str">
            <v>S9</v>
          </cell>
          <cell r="U10" t="str">
            <v>CertaFlux 1201</v>
          </cell>
          <cell r="V10" t="str">
            <v>LC010C/LC00XD/LC013D</v>
          </cell>
          <cell r="W10" t="str">
            <v>MJT 6W/9W12W</v>
          </cell>
          <cell r="X10" t="str">
            <v>HR Y3XX/TS Y3XX/MD M02/M04/M05/M10</v>
          </cell>
          <cell r="Y10" t="str">
            <v>SLE G6 LES 10/SLE G7 LES 09</v>
          </cell>
          <cell r="Z10" t="str">
            <v>XOB06/XOB09</v>
          </cell>
          <cell r="AA10" t="str">
            <v>CR1307/CL1311</v>
          </cell>
        </row>
        <row r="11">
          <cell r="B11" t="str">
            <v>HK 35@10透镜支架4</v>
          </cell>
          <cell r="D11" t="str">
            <v>1.07.92059</v>
          </cell>
          <cell r="E11" t="str">
            <v>HK-30@04-0397-S</v>
          </cell>
          <cell r="F11" t="str">
            <v>12.2x15.2x11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>JU1215</v>
          </cell>
          <cell r="O11" t="str">
            <v/>
          </cell>
          <cell r="P11" t="str">
            <v/>
          </cell>
          <cell r="Q11" t="str">
            <v>LUXEON COB 1202S/1202HD</v>
          </cell>
          <cell r="R11" t="str">
            <v/>
          </cell>
          <cell r="S11" t="str">
            <v>NTCWS024B/NTCWT012B</v>
          </cell>
          <cell r="T11" t="str">
            <v/>
          </cell>
          <cell r="U11" t="str">
            <v>Fortimo 1202</v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</row>
        <row r="12">
          <cell r="B12" t="str">
            <v>HK 35@10透镜支架5</v>
          </cell>
          <cell r="D12" t="str">
            <v>1.07.92121`</v>
          </cell>
          <cell r="E12" t="str">
            <v>HK-30@04-0417-S</v>
          </cell>
          <cell r="F12" t="str">
            <v>16.05x16.05x11x0.8</v>
          </cell>
          <cell r="J12" t="str">
            <v>V10 GEN6/V13 GEN6/H9</v>
          </cell>
          <cell r="K12" t="str">
            <v>/</v>
          </cell>
          <cell r="L12" t="str">
            <v>/CXA15XX/CXB15XX/CMA15XX</v>
          </cell>
          <cell r="M12" t="str">
            <v>/</v>
          </cell>
          <cell r="N12" t="str">
            <v>/</v>
          </cell>
          <cell r="O12" t="str">
            <v>/HRB09XX</v>
          </cell>
          <cell r="P12" t="str">
            <v>/1507 HO/1512 HO/1507 HE/1512 HE</v>
          </cell>
          <cell r="Q12" t="str">
            <v>/LUXEON CX PLUS CoB M02F09/M03F09</v>
          </cell>
          <cell r="R12" t="str">
            <v>/</v>
          </cell>
          <cell r="S12" t="str">
            <v>/</v>
          </cell>
          <cell r="T12" t="str">
            <v>/</v>
          </cell>
          <cell r="U12" t="str">
            <v>/CertaFlux 1202/1203</v>
          </cell>
          <cell r="V12" t="str">
            <v>/</v>
          </cell>
          <cell r="W12" t="str">
            <v>/</v>
          </cell>
          <cell r="X12" t="str">
            <v>HR Y5XX/FC F10/TS Y5XX/MD M20/</v>
          </cell>
          <cell r="Y12" t="str">
            <v>/</v>
          </cell>
          <cell r="Z12" t="str">
            <v>/</v>
          </cell>
          <cell r="AA12" t="str">
            <v>CR1511/</v>
          </cell>
        </row>
        <row r="13">
          <cell r="B13" t="str">
            <v>HK 35@10透镜支架6</v>
          </cell>
          <cell r="D13" t="str">
            <v>1.07.92122</v>
          </cell>
          <cell r="E13" t="str">
            <v>HK-30@04-0418-S</v>
          </cell>
          <cell r="F13" t="str">
            <v>15.2x15.2x12.2</v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>CHM-9(AA)/CXM-9(AA)</v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</row>
        <row r="14">
          <cell r="Z14" t="str">
            <v>XOB06</v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</row>
        <row r="15"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</row>
        <row r="16"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</row>
        <row r="17">
          <cell r="AA17" t="str">
            <v>CR1307CR1511</v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</row>
        <row r="18"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</row>
        <row r="19">
          <cell r="AA19" t="str">
            <v>/</v>
          </cell>
          <cell r="AB19" t="str">
            <v>/</v>
          </cell>
          <cell r="AC19" t="str">
            <v>/</v>
          </cell>
          <cell r="AD19" t="str">
            <v>/</v>
          </cell>
          <cell r="AE19" t="str">
            <v>/</v>
          </cell>
        </row>
        <row r="20">
          <cell r="AA20" t="str">
            <v>/</v>
          </cell>
          <cell r="AB20" t="str">
            <v>/</v>
          </cell>
          <cell r="AC20" t="str">
            <v>/</v>
          </cell>
          <cell r="AD20" t="str">
            <v>/</v>
          </cell>
          <cell r="AE20" t="str">
            <v>/</v>
          </cell>
          <cell r="AF20" t="str">
            <v>/</v>
          </cell>
        </row>
        <row r="21">
          <cell r="AA21" t="str">
            <v>/CL1311</v>
          </cell>
          <cell r="AB21" t="str">
            <v>/</v>
          </cell>
          <cell r="AC21" t="str">
            <v>/</v>
          </cell>
          <cell r="AD21" t="str">
            <v>/</v>
          </cell>
          <cell r="AE21" t="str">
            <v>/</v>
          </cell>
          <cell r="AF21" t="str">
            <v>/</v>
          </cell>
        </row>
        <row r="22">
          <cell r="AA22" t="str">
            <v/>
          </cell>
          <cell r="AB22" t="str">
            <v/>
          </cell>
          <cell r="AC22" t="str">
            <v/>
          </cell>
        </row>
        <row r="23">
          <cell r="AA23" t="str">
            <v/>
          </cell>
          <cell r="AB23" t="str">
            <v/>
          </cell>
          <cell r="AC23" t="str">
            <v/>
          </cell>
        </row>
        <row r="24">
          <cell r="AA24" t="str">
            <v/>
          </cell>
          <cell r="AB24" t="str">
            <v/>
          </cell>
          <cell r="AC24" t="str">
            <v/>
          </cell>
        </row>
        <row r="25">
          <cell r="AA25" t="str">
            <v/>
          </cell>
          <cell r="AB25" t="str">
            <v/>
          </cell>
          <cell r="AC25" t="str">
            <v/>
          </cell>
        </row>
        <row r="26">
          <cell r="AA26" t="str">
            <v/>
          </cell>
          <cell r="AB26" t="str">
            <v/>
          </cell>
          <cell r="AC26" t="str">
            <v/>
          </cell>
        </row>
        <row r="28">
          <cell r="AA28" t="str">
            <v>CR1511</v>
          </cell>
          <cell r="AB28" t="str">
            <v/>
          </cell>
          <cell r="AC28" t="str">
            <v/>
          </cell>
        </row>
        <row r="29">
          <cell r="AA29" t="str">
            <v/>
          </cell>
          <cell r="AB29" t="str">
            <v/>
          </cell>
          <cell r="AC29" t="str">
            <v/>
          </cell>
        </row>
        <row r="30">
          <cell r="AA30" t="str">
            <v>CL2517</v>
          </cell>
          <cell r="AB30" t="str">
            <v/>
          </cell>
          <cell r="AC30" t="str">
            <v/>
          </cell>
        </row>
        <row r="31">
          <cell r="AA31" t="str">
            <v>CR1511/</v>
          </cell>
          <cell r="AB31" t="str">
            <v>/</v>
          </cell>
          <cell r="AC31" t="str">
            <v>/</v>
          </cell>
          <cell r="AD31" t="str">
            <v>/</v>
          </cell>
          <cell r="AE31" t="str">
            <v>/</v>
          </cell>
        </row>
        <row r="32">
          <cell r="AA32" t="str">
            <v>CR1814/CL2517</v>
          </cell>
          <cell r="AB32" t="str">
            <v>/</v>
          </cell>
          <cell r="AC32" t="str">
            <v>/</v>
          </cell>
          <cell r="AD32" t="str">
            <v>/</v>
          </cell>
          <cell r="AE32" t="str">
            <v>/</v>
          </cell>
        </row>
        <row r="33"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>JU2024</v>
          </cell>
          <cell r="O33" t="str">
            <v/>
          </cell>
          <cell r="P33" t="str">
            <v/>
          </cell>
          <cell r="Q33" t="str">
            <v>LUXEON COB 1204/1205/1208</v>
          </cell>
          <cell r="R33" t="str">
            <v/>
          </cell>
          <cell r="S33" t="str">
            <v/>
          </cell>
          <cell r="T33" t="str">
            <v/>
          </cell>
          <cell r="U33" t="str">
            <v>Fortimo 1205/Fortimo 1208</v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</row>
        <row r="34"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>LUXEON COB 1202/1203/1204HD/1205HD</v>
          </cell>
          <cell r="R34" t="str">
            <v/>
          </cell>
          <cell r="S34" t="str">
            <v>NFCWL036B/048B/060B/072B</v>
          </cell>
          <cell r="T34" t="str">
            <v/>
          </cell>
          <cell r="U34" t="str">
            <v>Fortimo 1203/1204</v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</row>
        <row r="35">
          <cell r="AA35" t="str">
            <v>CL1311</v>
          </cell>
          <cell r="AB35" t="str">
            <v/>
          </cell>
        </row>
        <row r="36">
          <cell r="J36" t="str">
            <v>V13 GEN7/HD9/H15/E-27W/E-35W/E-42W</v>
          </cell>
          <cell r="K36" t="str">
            <v>CLU711/CLU712//CLU721/CLU038/CLU03J</v>
          </cell>
          <cell r="L36" t="str">
            <v/>
          </cell>
          <cell r="M36" t="str">
            <v>HD40/HE15/HE18/HE24/HE30/HM15/HM18/HM24/HM30</v>
          </cell>
          <cell r="N36" t="str">
            <v>XUAN1919</v>
          </cell>
          <cell r="O36" t="str">
            <v/>
          </cell>
          <cell r="P36" t="str">
            <v>2015 H1/2025 H1</v>
          </cell>
          <cell r="Q36" t="str">
            <v/>
          </cell>
          <cell r="R36" t="str">
            <v>CHM-9(XH)CXM-11/CHM-14(AC)/CXM-14(AC)</v>
          </cell>
          <cell r="S36" t="str">
            <v/>
          </cell>
          <cell r="T36" t="str">
            <v>S13/S15</v>
          </cell>
          <cell r="U36" t="str">
            <v/>
          </cell>
          <cell r="V36" t="str">
            <v>LC0X0C/LC0XXD</v>
          </cell>
          <cell r="W36" t="str">
            <v>MJT 18W/24W/30W</v>
          </cell>
          <cell r="X36" t="str">
            <v>FC F30/F40/MD M50</v>
          </cell>
          <cell r="Y36" t="str">
            <v>SLE G6 LES 15/LES 17/SLE G7 LES 13/LES 15</v>
          </cell>
          <cell r="Z36" t="str">
            <v>XOB14</v>
          </cell>
          <cell r="AA36" t="str">
            <v>CL2517</v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</row>
        <row r="37">
          <cell r="AA37" t="str">
            <v>/</v>
          </cell>
        </row>
        <row r="38">
          <cell r="AA38" t="str">
            <v>CR1814/CL2517</v>
          </cell>
        </row>
        <row r="39"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>JU2024</v>
          </cell>
          <cell r="O39" t="str">
            <v/>
          </cell>
          <cell r="P39" t="str">
            <v/>
          </cell>
          <cell r="Q39" t="str">
            <v>LUXEON COB 1204/1205/1208</v>
          </cell>
          <cell r="R39" t="str">
            <v/>
          </cell>
          <cell r="S39" t="str">
            <v/>
          </cell>
          <cell r="T39" t="str">
            <v/>
          </cell>
          <cell r="U39" t="str">
            <v>Fortimo 1205/Fortimo 1208</v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</row>
        <row r="40"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>CHM-9(AA)/CXM-9(AA)</v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</row>
        <row r="41">
          <cell r="J41" t="str">
            <v>V10 GEN7/HD6/E-7W/E-13W/E-18W</v>
          </cell>
          <cell r="K41" t="str">
            <v>CLU701/CLU702/CLU7B2/CLU7A2/CLU028/CLU02J</v>
          </cell>
          <cell r="L41" t="str">
            <v/>
          </cell>
          <cell r="M41" t="str">
            <v>HM10/HD10/HD13/HD24/HE03/HM03/HE06/HM06/HE09/HM09/HE13/HM13</v>
          </cell>
          <cell r="N41" t="str">
            <v>XUAN1313</v>
          </cell>
          <cell r="O41" t="str">
            <v/>
          </cell>
          <cell r="P41" t="str">
            <v>1309 H1/1312 H1</v>
          </cell>
          <cell r="Q41" t="str">
            <v/>
          </cell>
          <cell r="R41" t="str">
            <v>CXM-3/CXM-4/CXM-6(GEN4)/CHM-9(AC)/CLM-9/CXM-9(AC)</v>
          </cell>
          <cell r="S41" t="str">
            <v/>
          </cell>
          <cell r="T41" t="str">
            <v>S9</v>
          </cell>
          <cell r="U41" t="str">
            <v/>
          </cell>
          <cell r="V41" t="str">
            <v>LC010C/LC00XD/LC013D</v>
          </cell>
          <cell r="W41" t="str">
            <v>MJT 6W/9W12W</v>
          </cell>
          <cell r="X41" t="str">
            <v>HR Y3XX/TS Y3XX/MD M02/M04/M05/M10</v>
          </cell>
          <cell r="Y41" t="str">
            <v>SLE G6 LES 10/SLE G7 LES 09</v>
          </cell>
          <cell r="Z41" t="str">
            <v>XOB06/XOB09</v>
          </cell>
          <cell r="AA41" t="str">
            <v>CL1311</v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</row>
        <row r="42">
          <cell r="J42" t="str">
            <v>V10 GEN6/V13 GEN6/H9</v>
          </cell>
          <cell r="L42" t="str">
            <v>/CXA15XX/CXB15XX/CMA15XX</v>
          </cell>
          <cell r="M42" t="str">
            <v>/</v>
          </cell>
          <cell r="N42" t="str">
            <v>/</v>
          </cell>
          <cell r="O42" t="str">
            <v>/HRB09XX</v>
          </cell>
          <cell r="P42" t="str">
            <v>/1507 HO/1512 HO/1507 HE/1512 HE</v>
          </cell>
          <cell r="Q42" t="str">
            <v>/LUXEON CX PLUS CoB M02F09/M03F09</v>
          </cell>
          <cell r="R42" t="str">
            <v>/</v>
          </cell>
          <cell r="S42" t="str">
            <v>/</v>
          </cell>
          <cell r="T42" t="str">
            <v>/</v>
          </cell>
          <cell r="U42" t="str">
            <v>/CertaFlux 1202/1203</v>
          </cell>
          <cell r="V42" t="str">
            <v>/</v>
          </cell>
          <cell r="W42" t="str">
            <v>/</v>
          </cell>
          <cell r="X42" t="str">
            <v>HR Y5XX/FC F10/TS Y5XX/MD M20/</v>
          </cell>
          <cell r="Y42" t="str">
            <v>/</v>
          </cell>
          <cell r="Z42" t="str">
            <v>/</v>
          </cell>
        </row>
        <row r="43">
          <cell r="AA43" t="str">
            <v>CR1814/CL2517</v>
          </cell>
        </row>
        <row r="44">
          <cell r="AA44" t="str">
            <v/>
          </cell>
        </row>
        <row r="46">
          <cell r="AA46" t="str">
            <v>CR1814/CL2517</v>
          </cell>
        </row>
        <row r="47">
          <cell r="AA47" t="str">
            <v>CR2421</v>
          </cell>
        </row>
        <row r="48">
          <cell r="AA48" t="str">
            <v>/</v>
          </cell>
          <cell r="AB48" t="str">
            <v>/</v>
          </cell>
          <cell r="AC48" t="str">
            <v>/</v>
          </cell>
          <cell r="AD48" t="str">
            <v>/</v>
          </cell>
          <cell r="AE48" t="str">
            <v>/</v>
          </cell>
        </row>
        <row r="49">
          <cell r="AA49" t="str">
            <v>CL3623</v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</row>
        <row r="50">
          <cell r="J50" t="str">
            <v>V13 GEN7/HD9/H15/E-27W/E-35W/E-42W</v>
          </cell>
          <cell r="K50" t="str">
            <v>CLU711/CLU712//CLU721/CLU038/CLU03J</v>
          </cell>
          <cell r="L50" t="str">
            <v/>
          </cell>
          <cell r="M50" t="str">
            <v>HD40/HE15/HE18/HE24/HE30/HM15/HM18/HM24/HM30</v>
          </cell>
          <cell r="N50" t="str">
            <v>XUAN1919</v>
          </cell>
          <cell r="O50" t="str">
            <v/>
          </cell>
          <cell r="P50" t="str">
            <v>2015 H1/2025 H1</v>
          </cell>
          <cell r="Q50" t="str">
            <v/>
          </cell>
          <cell r="R50" t="str">
            <v>CHM-9(XH)CXM-11/CHM-14(AC)/CXM-14(AC)</v>
          </cell>
          <cell r="S50" t="str">
            <v/>
          </cell>
          <cell r="T50" t="str">
            <v>S13/S15</v>
          </cell>
          <cell r="U50" t="str">
            <v/>
          </cell>
          <cell r="V50" t="str">
            <v>LC0X0C/LC0XXD</v>
          </cell>
          <cell r="W50" t="str">
            <v>MJT 18W/24W/30W</v>
          </cell>
          <cell r="X50" t="str">
            <v>FC F30/F40/MD M50</v>
          </cell>
          <cell r="Y50" t="str">
            <v>SLE G6 LES 15/LES 17/SLE G7 LES 13/LES 15</v>
          </cell>
          <cell r="Z50" t="str">
            <v>XOB14</v>
          </cell>
          <cell r="AA50" t="str">
            <v>CL2517</v>
          </cell>
        </row>
        <row r="51"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>JU2024</v>
          </cell>
          <cell r="O51" t="str">
            <v/>
          </cell>
          <cell r="P51" t="str">
            <v/>
          </cell>
          <cell r="Q51" t="str">
            <v>LUXEON COB 1204/1205/1208</v>
          </cell>
          <cell r="R51" t="str">
            <v/>
          </cell>
          <cell r="S51" t="str">
            <v/>
          </cell>
          <cell r="T51" t="str">
            <v/>
          </cell>
          <cell r="U51" t="str">
            <v>Fortimo 1205/Fortimo 1208</v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</row>
        <row r="52">
          <cell r="J52" t="str">
            <v>H12/V13 GEN7/HD9/H15/E-27W/E-35W/E-42W</v>
          </cell>
          <cell r="K52" t="str">
            <v>/CLU711/CLU712//CLU721/CLU038/CLU03J</v>
          </cell>
          <cell r="L52" t="str">
            <v>CXA18XX/CXB18XX/CMA18XX/</v>
          </cell>
          <cell r="M52" t="str">
            <v>/HD40/HE15/HE18/HE24/HE30/HM15/HM18/HM24/HM30</v>
          </cell>
          <cell r="N52" t="str">
            <v>/XUAN1919</v>
          </cell>
          <cell r="O52" t="str">
            <v>HRB12XX/</v>
          </cell>
          <cell r="P52" t="str">
            <v>1820 HO/1820 HE/2015 H1/2025 H1</v>
          </cell>
          <cell r="Q52" t="str">
            <v>LUXEON CX PLUS CoB L04F12/L05F12/L08F14/</v>
          </cell>
          <cell r="R52" t="str">
            <v>/CHM-9(XH)CXM-11/CHM-14(AC)/CXM-14(AC)</v>
          </cell>
          <cell r="S52" t="str">
            <v>/</v>
          </cell>
          <cell r="T52" t="str">
            <v>/S13/S15</v>
          </cell>
          <cell r="U52" t="str">
            <v>CertaFlux 1204/1205/1208/</v>
          </cell>
          <cell r="V52" t="str">
            <v>/LC0X0C/LC0XXD</v>
          </cell>
          <cell r="W52" t="str">
            <v>/MJT 18W/24W/30W</v>
          </cell>
          <cell r="X52" t="str">
            <v>/FC F30/F40/MD M50</v>
          </cell>
          <cell r="Y52" t="str">
            <v>/SLE G6 LES 15/LES 17/SLE G7 LES 13/LES 15</v>
          </cell>
          <cell r="Z52" t="str">
            <v>/XOB14</v>
          </cell>
          <cell r="AA52" t="str">
            <v>CR1814/CL2517</v>
          </cell>
        </row>
        <row r="53">
          <cell r="AA53" t="str">
            <v>CL3623</v>
          </cell>
        </row>
        <row r="54">
          <cell r="AA54" t="str">
            <v>/</v>
          </cell>
        </row>
        <row r="56">
          <cell r="J56" t="str">
            <v>V10 GEN6/V13 GEN6/H9</v>
          </cell>
          <cell r="K56" t="str">
            <v>/</v>
          </cell>
          <cell r="L56" t="str">
            <v>/CXA15XX/CXB15XX/CMA15XX</v>
          </cell>
          <cell r="M56" t="str">
            <v>/</v>
          </cell>
          <cell r="N56" t="str">
            <v>/</v>
          </cell>
          <cell r="O56" t="str">
            <v>/HRB09XX</v>
          </cell>
          <cell r="P56" t="str">
            <v>/1507 HO/1512 HO/1507 HE/1512 HE</v>
          </cell>
          <cell r="Q56" t="str">
            <v>/LUXEON CX PLUS CoB M02F09/M03F09</v>
          </cell>
          <cell r="R56" t="str">
            <v>/</v>
          </cell>
          <cell r="S56" t="str">
            <v>/</v>
          </cell>
          <cell r="T56" t="str">
            <v>/</v>
          </cell>
          <cell r="U56" t="str">
            <v>/CertaFlux 1202/1203</v>
          </cell>
          <cell r="V56" t="str">
            <v>/</v>
          </cell>
          <cell r="W56" t="str">
            <v>/</v>
          </cell>
          <cell r="X56" t="str">
            <v>HR Y5XX/FC F10/TS Y5XX/MD M20/</v>
          </cell>
          <cell r="Y56" t="str">
            <v>/</v>
          </cell>
          <cell r="Z56" t="str">
            <v>/</v>
          </cell>
          <cell r="AA56" t="str">
            <v>CR1511/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B1" t="str">
            <v>BRIDGELUX</v>
          </cell>
          <cell r="C1" t="str">
            <v>CITIZEN</v>
          </cell>
          <cell r="D1" t="str">
            <v>CREE</v>
          </cell>
          <cell r="E1" t="str">
            <v>EDISON</v>
          </cell>
          <cell r="F1" t="str">
            <v>EVERLIGHT</v>
          </cell>
          <cell r="G1" t="str">
            <v>HONOURTEK</v>
          </cell>
          <cell r="H1" t="str">
            <v>LUMENS</v>
          </cell>
          <cell r="I1" t="str">
            <v>LUMILEDS</v>
          </cell>
          <cell r="J1" t="str">
            <v>LUMINUS</v>
          </cell>
          <cell r="K1" t="str">
            <v>NICHIA</v>
          </cell>
          <cell r="L1" t="str">
            <v>OSRAM</v>
          </cell>
          <cell r="M1" t="str">
            <v>PHILIPS</v>
          </cell>
          <cell r="N1" t="str">
            <v>SAMSUNG</v>
          </cell>
          <cell r="O1" t="str">
            <v>SSC</v>
          </cell>
          <cell r="P1" t="str">
            <v>TOYONIA</v>
          </cell>
          <cell r="Q1" t="str">
            <v>TRIDONIC</v>
          </cell>
          <cell r="R1" t="str">
            <v>XICATO</v>
          </cell>
          <cell r="S1" t="str">
            <v>TYF</v>
          </cell>
          <cell r="T1" t="str">
            <v>LEDTEEN</v>
          </cell>
        </row>
        <row r="4">
          <cell r="B4" t="str">
            <v>V6 GEN6/V8 GEN6/V8 GEN7/HD4/E6/E8</v>
          </cell>
        </row>
        <row r="6">
          <cell r="F6" t="str">
            <v>JU1215</v>
          </cell>
          <cell r="I6" t="str">
            <v>LUXEON COB 1202S/1202HD</v>
          </cell>
          <cell r="K6" t="str">
            <v>NTCWS024B/NTCWT012B</v>
          </cell>
          <cell r="M6" t="str">
            <v>Fortimo 1202</v>
          </cell>
        </row>
        <row r="10">
          <cell r="B10" t="str">
            <v>V10 GEN7/HD6/E-7W/E-13W/E-18W</v>
          </cell>
          <cell r="C10" t="str">
            <v>CLU701/CLU702/CLU7B2/CLU7A2/CLU028/CLU02J</v>
          </cell>
          <cell r="E10" t="str">
            <v>HM10/HD10/HD13/HD24/HE03/HM03/HE06/HM06/HE09/HM09/HE13/HM13</v>
          </cell>
          <cell r="F10" t="str">
            <v>XUAN1313</v>
          </cell>
          <cell r="H10" t="str">
            <v>1309 H1/1312 H1</v>
          </cell>
          <cell r="J10" t="str">
            <v>CXM-3/CXM-4/CXM-6(GEN4)/CHM-9(AC)/CLM-9/CXM-9(AC)</v>
          </cell>
          <cell r="L10" t="str">
            <v>S9</v>
          </cell>
          <cell r="N10" t="str">
            <v>LC010C/LC00XD/LC013D</v>
          </cell>
          <cell r="O10" t="str">
            <v>MJT 6W/9W12W</v>
          </cell>
          <cell r="P10" t="str">
            <v>HR Y3XX/TS Y3XX/MD M02/M04/M05/M10</v>
          </cell>
          <cell r="Q10" t="str">
            <v>SLE G6 LES 10/SLE G7 LES 09</v>
          </cell>
          <cell r="R10" t="str">
            <v>XOB06/XOB09</v>
          </cell>
          <cell r="S10" t="str">
            <v>CL1311</v>
          </cell>
        </row>
        <row r="13">
          <cell r="J13" t="str">
            <v>CHM-9(AA)/CXM-9(AA)</v>
          </cell>
        </row>
        <row r="19">
          <cell r="B19" t="str">
            <v>H12</v>
          </cell>
          <cell r="D19" t="str">
            <v>CXA18XX/CXB18XX/CMA18XX</v>
          </cell>
          <cell r="G19" t="str">
            <v>HRB12XX</v>
          </cell>
          <cell r="H19" t="str">
            <v>1820 HO/1820 HE</v>
          </cell>
          <cell r="I19" t="str">
            <v>LUXEON CX PLUS CoB L04F12/L05F12/L08F14</v>
          </cell>
          <cell r="M19" t="str">
            <v>CertaFlux 1204/1205/1208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E90"/>
  <sheetViews>
    <sheetView tabSelected="1" zoomScale="53" workbookViewId="0">
      <pane xSplit="8" ySplit="1" topLeftCell="P2" activePane="bottomRight" state="frozen"/>
      <selection pane="topRight"/>
      <selection pane="bottomLeft"/>
      <selection pane="bottomRight" sqref="A1:IV1"/>
    </sheetView>
  </sheetViews>
  <sheetFormatPr defaultColWidth="11" defaultRowHeight="15.75" x14ac:dyDescent="0.15"/>
  <cols>
    <col min="1" max="1" width="10" style="10" bestFit="1" customWidth="1"/>
    <col min="2" max="2" width="23.875" style="10" customWidth="1"/>
    <col min="3" max="3" width="18.625" style="10" customWidth="1"/>
    <col min="4" max="4" width="25.25" style="10" bestFit="1" customWidth="1"/>
    <col min="5" max="5" width="21.125" style="18" hidden="1" customWidth="1"/>
    <col min="6" max="6" width="20.125" style="18" hidden="1" customWidth="1"/>
    <col min="7" max="7" width="14" style="18" hidden="1" customWidth="1"/>
    <col min="8" max="8" width="11.875" style="18" hidden="1" customWidth="1"/>
    <col min="9" max="9" width="25" style="10" bestFit="1" customWidth="1"/>
    <col min="10" max="10" width="22.875" style="10" bestFit="1" customWidth="1"/>
    <col min="11" max="11" width="30.25" style="10" bestFit="1" customWidth="1"/>
    <col min="12" max="12" width="32.375" style="10" customWidth="1"/>
    <col min="13" max="13" width="17.875" style="10" bestFit="1" customWidth="1"/>
    <col min="14" max="14" width="26.25" style="10" bestFit="1" customWidth="1"/>
    <col min="15" max="15" width="28.125" style="10" bestFit="1" customWidth="1"/>
    <col min="16" max="16" width="43" style="10" bestFit="1" customWidth="1"/>
    <col min="17" max="17" width="37.625" style="10" bestFit="1" customWidth="1"/>
    <col min="18" max="18" width="26.125" style="10" bestFit="1" customWidth="1"/>
    <col min="19" max="19" width="13.125" style="10" bestFit="1" customWidth="1"/>
    <col min="20" max="20" width="32.375" style="10" bestFit="1" customWidth="1"/>
    <col min="21" max="21" width="23.25" style="10" customWidth="1"/>
    <col min="22" max="22" width="13.25" style="10" bestFit="1" customWidth="1"/>
    <col min="23" max="23" width="43" style="10" bestFit="1" customWidth="1"/>
    <col min="24" max="24" width="25" style="10" bestFit="1" customWidth="1"/>
    <col min="25" max="25" width="14.25" style="10" customWidth="1"/>
    <col min="26" max="26" width="13.375" style="10" bestFit="1" customWidth="1"/>
    <col min="27" max="16384" width="11" style="10"/>
  </cols>
  <sheetData>
    <row r="1" spans="1:31" s="2" customFormat="1" ht="45" customHeight="1" x14ac:dyDescent="0.15">
      <c r="A1" s="1"/>
      <c r="B1" s="1" t="str">
        <f>'[1]Photon-S'!B2</f>
        <v>Holder name</v>
      </c>
      <c r="C1" s="1" t="str">
        <f>'[1]Photon-S'!D2</f>
        <v>Holder MN</v>
      </c>
      <c r="D1" s="1" t="str">
        <f>'[1]Photon-S'!E2</f>
        <v>Holder PN</v>
      </c>
      <c r="E1" s="1"/>
      <c r="F1" s="1"/>
      <c r="G1" s="1"/>
      <c r="H1" s="1"/>
      <c r="I1" s="1" t="str">
        <f>CONCATENATE([1]光源开孔!B1)</f>
        <v>BRIDGELUX</v>
      </c>
      <c r="J1" s="1" t="str">
        <f>CONCATENATE([1]光源开孔!C1)</f>
        <v>CITIZEN</v>
      </c>
      <c r="K1" s="1" t="str">
        <f>CONCATENATE([1]光源开孔!D1)</f>
        <v>CREE</v>
      </c>
      <c r="L1" s="1" t="str">
        <f>CONCATENATE([1]光源开孔!E1)</f>
        <v>EDISON</v>
      </c>
      <c r="M1" s="1" t="str">
        <f>CONCATENATE([1]光源开孔!F1)</f>
        <v>EVERLIGHT</v>
      </c>
      <c r="N1" s="1" t="str">
        <f>CONCATENATE([1]光源开孔!G1)</f>
        <v>HONOURTEK</v>
      </c>
      <c r="O1" s="1" t="str">
        <f>CONCATENATE([1]光源开孔!H1)</f>
        <v>LUMENS</v>
      </c>
      <c r="P1" s="1" t="str">
        <f>CONCATENATE([1]光源开孔!I1)</f>
        <v>LUMILEDS</v>
      </c>
      <c r="Q1" s="1" t="str">
        <f>CONCATENATE([1]光源开孔!J1)</f>
        <v>LUMINUS</v>
      </c>
      <c r="R1" s="1" t="str">
        <f>CONCATENATE([1]光源开孔!K1)</f>
        <v>NICHIA</v>
      </c>
      <c r="S1" s="1" t="str">
        <f>CONCATENATE([1]光源开孔!L1)</f>
        <v>OSRAM</v>
      </c>
      <c r="T1" s="1" t="str">
        <f>CONCATENATE([1]光源开孔!M1)</f>
        <v>PHILIPS</v>
      </c>
      <c r="U1" s="1" t="str">
        <f>CONCATENATE([1]光源开孔!N1)</f>
        <v>SAMSUNG</v>
      </c>
      <c r="V1" s="1" t="str">
        <f>CONCATENATE([1]光源开孔!O1)</f>
        <v>SSC</v>
      </c>
      <c r="W1" s="1" t="str">
        <f>CONCATENATE([1]光源开孔!P1)</f>
        <v>TOYONIA</v>
      </c>
      <c r="X1" s="1" t="str">
        <f>CONCATENATE([1]光源开孔!Q1)</f>
        <v>TRIDONIC</v>
      </c>
      <c r="Y1" s="1" t="str">
        <f>CONCATENATE([1]光源开孔!R1)</f>
        <v>XICATO</v>
      </c>
      <c r="Z1" s="1" t="str">
        <f>CONCATENATE([1]光源开孔!S1)</f>
        <v>TYF</v>
      </c>
      <c r="AA1" s="1" t="str">
        <f>CONCATENATE([1]光源开孔!T1)</f>
        <v>LEDTEEN</v>
      </c>
      <c r="AB1" s="1" t="str">
        <f>CONCATENATE([1]光源开孔!U1)</f>
        <v/>
      </c>
      <c r="AC1" s="1" t="str">
        <f>CONCATENATE([1]光源开孔!V1)</f>
        <v/>
      </c>
      <c r="AD1" s="1" t="str">
        <f>CONCATENATE([1]光源开孔!W1)</f>
        <v/>
      </c>
      <c r="AE1" s="1" t="str">
        <f>CONCATENATE([1]光源开孔!X1)</f>
        <v/>
      </c>
    </row>
    <row r="2" spans="1:31" s="5" customFormat="1" ht="30" customHeight="1" x14ac:dyDescent="0.15">
      <c r="A2" s="3" t="s">
        <v>0</v>
      </c>
      <c r="B2" s="4" t="str">
        <f>'[1]Photon-S'!B7</f>
        <v>HK 35@10-D6透镜支架</v>
      </c>
      <c r="C2" s="4" t="str">
        <f>'[1]Photon-S'!D7</f>
        <v>1.07.6836</v>
      </c>
      <c r="D2" s="4" t="str">
        <f>'[1]Photon-S'!E7</f>
        <v>HK-30@04-0101-S</v>
      </c>
      <c r="E2" s="4" t="str">
        <f>'[1]Photon-S'!F7</f>
        <v>12.7x12.7x9</v>
      </c>
      <c r="F2" s="4" t="str">
        <f>'[1]Photon-S'!G7</f>
        <v>12.2x13.2x9</v>
      </c>
      <c r="G2" s="4" t="str">
        <f>'[1]Photon-S'!H7</f>
        <v>13.55x13.55x9</v>
      </c>
      <c r="H2" s="4" t="str">
        <f>'[1]Photon-S'!I7</f>
        <v>13.7x13.7x9</v>
      </c>
      <c r="I2" s="4" t="str">
        <f>'[1]Photon-S'!J7</f>
        <v>V6 GEN6/V8 GEN6/V8 GEN7/HD4/E6/E8/H6/HD6</v>
      </c>
      <c r="J2" s="4" t="str">
        <f>'[1]Photon-S'!K7</f>
        <v>CLU701/CLU702/CLU7B2/CLU7A2</v>
      </c>
      <c r="K2" s="4" t="str">
        <f>'[1]Photon-S'!L7</f>
        <v>CMA13XX/CXB13XX/CMT14XX</v>
      </c>
      <c r="L2" s="4" t="str">
        <f>'[1]Photon-S'!M7</f>
        <v xml:space="preserve">HM10/HD10/HD13/HD24
</v>
      </c>
      <c r="M2" s="4" t="str">
        <f>'[1]Photon-S'!N7</f>
        <v/>
      </c>
      <c r="N2" s="4" t="str">
        <f>'[1]Photon-S'!O7</f>
        <v>HRB04XX/HRB06XX</v>
      </c>
      <c r="O2" s="4" t="str">
        <f>'[1]Photon-S'!P7</f>
        <v/>
      </c>
      <c r="P2" s="4" t="str">
        <f>'[1]Photon-S'!Q7</f>
        <v>LUXEON CX PLUS CoB HD S01H4/S01H6/S02H6/S04H9/S01F06</v>
      </c>
      <c r="Q2" s="4" t="str">
        <f>'[1]Photon-S'!R7</f>
        <v xml:space="preserve">CLM-6/CXM-6(GEN3)/CHM-6/CXM-3/CXM-4
</v>
      </c>
      <c r="R2" s="4" t="str">
        <f>'[1]Photon-S'!S7</f>
        <v/>
      </c>
      <c r="S2" s="4" t="str">
        <f>'[1]Photon-S'!T7</f>
        <v/>
      </c>
      <c r="T2" s="4" t="str">
        <f>'[1]Photon-S'!U7</f>
        <v>CertaFlux 1201</v>
      </c>
      <c r="U2" s="4" t="str">
        <f>'[1]Photon-S'!V7</f>
        <v/>
      </c>
      <c r="V2" s="4" t="str">
        <f>'[1]Photon-S'!W7</f>
        <v>MJT 6W</v>
      </c>
      <c r="W2" s="4" t="str">
        <f>'[1]Photon-S'!X7</f>
        <v>HR Y3XX/TS Y3XX/MD M02/M04/M05/M10</v>
      </c>
      <c r="X2" s="4" t="str">
        <f>'[1]Photon-S'!Y7</f>
        <v/>
      </c>
      <c r="Y2" s="4" t="str">
        <f>'[1]Photon-S'!Z7</f>
        <v>XOB06</v>
      </c>
      <c r="Z2" s="4" t="str">
        <f>'[1]Photon-S'!AA7</f>
        <v>CR1307</v>
      </c>
      <c r="AA2" s="4">
        <f>'[1]Photon-S'!AB7</f>
        <v>0</v>
      </c>
      <c r="AB2" s="4">
        <f>'[1]Photon-S'!AC7</f>
        <v>0</v>
      </c>
      <c r="AC2" s="4">
        <f>'[1]Photon-S'!AD7</f>
        <v>0</v>
      </c>
      <c r="AD2" s="4">
        <f>'[1]Photon-S'!AE7</f>
        <v>0</v>
      </c>
      <c r="AE2" s="4">
        <f>'[1]Photon-S'!AF7</f>
        <v>0</v>
      </c>
    </row>
    <row r="3" spans="1:31" s="5" customFormat="1" ht="30" customHeight="1" x14ac:dyDescent="0.15">
      <c r="A3" s="6"/>
      <c r="B3" s="4" t="str">
        <f>'[1]Photon-S'!B8</f>
        <v>HK 35@10透镜支架2</v>
      </c>
      <c r="C3" s="4" t="str">
        <f>'[1]Photon-S'!D8</f>
        <v>1.07.7987</v>
      </c>
      <c r="D3" s="4" t="str">
        <f>'[1]Photon-S'!E8</f>
        <v>HK-30@04-0147-S</v>
      </c>
      <c r="E3" s="4" t="str">
        <f>'[1]Photon-S'!F8</f>
        <v>11.7x11.7x9</v>
      </c>
      <c r="F3" s="4">
        <f>'[1]Photon-S'!G8</f>
        <v>0</v>
      </c>
      <c r="G3" s="4">
        <f>'[1]Photon-S'!H8</f>
        <v>0</v>
      </c>
      <c r="H3" s="4">
        <f>'[1]Photon-S'!I8</f>
        <v>0</v>
      </c>
      <c r="I3" s="4" t="str">
        <f>'[1]Photon-S'!J8</f>
        <v/>
      </c>
      <c r="J3" s="4" t="str">
        <f>'[1]Photon-S'!K8</f>
        <v>CLU0A0/CLU0B0</v>
      </c>
      <c r="K3" s="4" t="str">
        <f>'[1]Photon-S'!L8</f>
        <v/>
      </c>
      <c r="L3" s="4" t="str">
        <f>'[1]Photon-S'!M8</f>
        <v/>
      </c>
      <c r="M3" s="4" t="str">
        <f>'[1]Photon-S'!N8</f>
        <v/>
      </c>
      <c r="N3" s="4" t="str">
        <f>'[1]Photon-S'!O8</f>
        <v/>
      </c>
      <c r="O3" s="4" t="str">
        <f>'[1]Photon-S'!P8</f>
        <v/>
      </c>
      <c r="P3" s="4" t="str">
        <f>'[1]Photon-S'!Q8</f>
        <v/>
      </c>
      <c r="Q3" s="4" t="str">
        <f>'[1]Photon-S'!R8</f>
        <v/>
      </c>
      <c r="R3" s="4" t="str">
        <f>'[1]Photon-S'!S8</f>
        <v/>
      </c>
      <c r="S3" s="4" t="str">
        <f>'[1]Photon-S'!T8</f>
        <v/>
      </c>
      <c r="T3" s="4" t="str">
        <f>'[1]Photon-S'!U8</f>
        <v/>
      </c>
      <c r="U3" s="4" t="str">
        <f>'[1]Photon-S'!V8</f>
        <v/>
      </c>
      <c r="V3" s="4" t="str">
        <f>'[1]Photon-S'!W8</f>
        <v/>
      </c>
      <c r="W3" s="4" t="str">
        <f>'[1]Photon-S'!X8</f>
        <v/>
      </c>
      <c r="X3" s="4" t="str">
        <f>'[1]Photon-S'!Y8</f>
        <v/>
      </c>
      <c r="Y3" s="4" t="str">
        <f>'[1]Photon-S'!Z8</f>
        <v/>
      </c>
      <c r="Z3" s="4" t="str">
        <f>'[1]Photon-S'!AA8</f>
        <v/>
      </c>
      <c r="AA3" s="4">
        <f>'[1]Photon-S'!AB8</f>
        <v>0</v>
      </c>
      <c r="AB3" s="4">
        <f>'[1]Photon-S'!AC8</f>
        <v>0</v>
      </c>
      <c r="AC3" s="4">
        <f>'[1]Photon-S'!AD8</f>
        <v>0</v>
      </c>
      <c r="AD3" s="4">
        <f>'[1]Photon-S'!AE8</f>
        <v>0</v>
      </c>
      <c r="AE3" s="4">
        <f>'[1]Photon-S'!AF8</f>
        <v>0</v>
      </c>
    </row>
    <row r="4" spans="1:31" s="5" customFormat="1" ht="30" customHeight="1" x14ac:dyDescent="0.15">
      <c r="A4" s="6"/>
      <c r="B4" s="4" t="str">
        <f>'[1]Photon-S'!B9</f>
        <v>SX 35@10透镜支架</v>
      </c>
      <c r="C4" s="4" t="str">
        <f>'[1]Photon-S'!D9</f>
        <v>1.07.6786</v>
      </c>
      <c r="D4" s="4" t="str">
        <f>'[1]Photon-S'!E9</f>
        <v>HK-34@04-0082-S</v>
      </c>
      <c r="E4" s="4" t="str">
        <f>'[1]Photon-S'!F9</f>
        <v>12.1x15.1</v>
      </c>
      <c r="F4" s="4">
        <f>'[1]Photon-S'!G9</f>
        <v>0</v>
      </c>
      <c r="G4" s="4">
        <f>'[1]Photon-S'!H9</f>
        <v>0</v>
      </c>
      <c r="H4" s="4">
        <f>'[1]Photon-S'!I9</f>
        <v>0</v>
      </c>
      <c r="I4" s="4" t="str">
        <f>'[1]Photon-S'!J9</f>
        <v/>
      </c>
      <c r="J4" s="4" t="str">
        <f>'[1]Photon-S'!K9</f>
        <v/>
      </c>
      <c r="K4" s="4" t="str">
        <f>'[1]Photon-S'!L9</f>
        <v/>
      </c>
      <c r="L4" s="4" t="str">
        <f>'[1]Photon-S'!M9</f>
        <v/>
      </c>
      <c r="M4" s="4" t="str">
        <f>'[1]Photon-S'!N9</f>
        <v>JU1215</v>
      </c>
      <c r="N4" s="4" t="str">
        <f>'[1]Photon-S'!O9</f>
        <v/>
      </c>
      <c r="O4" s="4" t="str">
        <f>'[1]Photon-S'!P9</f>
        <v/>
      </c>
      <c r="P4" s="4" t="str">
        <f>'[1]Photon-S'!Q9</f>
        <v>LUXEON COB 1202S/1202HD</v>
      </c>
      <c r="Q4" s="4" t="str">
        <f>'[1]Photon-S'!R9</f>
        <v/>
      </c>
      <c r="R4" s="4" t="str">
        <f>'[1]Photon-S'!S9</f>
        <v>NTCWS024B/NTCWT012B</v>
      </c>
      <c r="S4" s="4" t="str">
        <f>'[1]Photon-S'!T9</f>
        <v/>
      </c>
      <c r="T4" s="4" t="str">
        <f>'[1]Photon-S'!U9</f>
        <v>Fortimo 1202</v>
      </c>
      <c r="U4" s="4" t="str">
        <f>'[1]Photon-S'!V9</f>
        <v/>
      </c>
      <c r="V4" s="4" t="str">
        <f>'[1]Photon-S'!W9</f>
        <v/>
      </c>
      <c r="W4" s="4" t="str">
        <f>'[1]Photon-S'!X9</f>
        <v/>
      </c>
      <c r="X4" s="4" t="str">
        <f>'[1]Photon-S'!Y9</f>
        <v/>
      </c>
      <c r="Y4" s="4" t="str">
        <f>'[1]Photon-S'!Z9</f>
        <v/>
      </c>
      <c r="Z4" s="4" t="str">
        <f>'[1]Photon-S'!AA9</f>
        <v/>
      </c>
      <c r="AA4" s="4">
        <f>'[1]Photon-S'!AB9</f>
        <v>0</v>
      </c>
      <c r="AB4" s="4">
        <f>'[1]Photon-S'!AC9</f>
        <v>0</v>
      </c>
      <c r="AC4" s="4">
        <f>'[1]Photon-S'!AD9</f>
        <v>0</v>
      </c>
      <c r="AD4" s="4">
        <f>'[1]Photon-S'!AE9</f>
        <v>0</v>
      </c>
      <c r="AE4" s="4">
        <f>'[1]Photon-S'!AF9</f>
        <v>0</v>
      </c>
    </row>
    <row r="5" spans="1:31" s="5" customFormat="1" ht="30" customHeight="1" x14ac:dyDescent="0.15">
      <c r="A5" s="6"/>
      <c r="B5" s="4" t="str">
        <f>'[1]Photon-S'!B10</f>
        <v>HK 35@10透镜支架3</v>
      </c>
      <c r="C5" s="4" t="str">
        <f>'[1]Photon-S'!D10</f>
        <v>1.07.91809</v>
      </c>
      <c r="D5" s="4" t="str">
        <f>'[1]Photon-S'!E10</f>
        <v>HK-30@04-0320-S</v>
      </c>
      <c r="E5" s="4" t="str">
        <f>'[1]Photon-S'!F10</f>
        <v>13.55x13.55x12</v>
      </c>
      <c r="F5" s="4">
        <f>'[1]Photon-S'!G10</f>
        <v>0</v>
      </c>
      <c r="G5" s="4">
        <f>'[1]Photon-S'!H10</f>
        <v>0</v>
      </c>
      <c r="H5" s="4">
        <f>'[1]Photon-S'!I10</f>
        <v>0</v>
      </c>
      <c r="I5" s="4" t="str">
        <f>'[1]Photon-S'!J10</f>
        <v>H6/V10 GEN7/HD6/E-7W/E-13W/E-18W</v>
      </c>
      <c r="J5" s="4" t="str">
        <f>'[1]Photon-S'!K10</f>
        <v>CLU701/CLU702/CLU7B2/CLU7A2/CLU028/CLU02J</v>
      </c>
      <c r="K5" s="4" t="str">
        <f>'[1]Photon-S'!L10</f>
        <v>CMA13XX/CXB13XX/CMT14XX</v>
      </c>
      <c r="L5" s="4" t="str">
        <f>'[1]Photon-S'!M10</f>
        <v>HM10/HD10/HD13/HD24/HE03/HM03/HE06/HM06/HE09/HM09/HE13/HM13</v>
      </c>
      <c r="M5" s="4" t="str">
        <f>'[1]Photon-S'!N10</f>
        <v>XUAN1313</v>
      </c>
      <c r="N5" s="4" t="str">
        <f>'[1]Photon-S'!O10</f>
        <v>HRB04XX/HRB06XX</v>
      </c>
      <c r="O5" s="4" t="str">
        <f>'[1]Photon-S'!P10</f>
        <v>1309 H1/1312 H1</v>
      </c>
      <c r="P5" s="4" t="str">
        <f>'[1]Photon-S'!Q10</f>
        <v>LUXEON CX PLUS CoB HD S01H4/S01H6/S02H6/S04H9/S01F06</v>
      </c>
      <c r="Q5" s="4" t="str">
        <f>'[1]Photon-S'!R10</f>
        <v>CXM-3/CXM-4/CXM-6(GEN4)/CHM-9(AC)/CLM-9/CXM-9(AC)</v>
      </c>
      <c r="R5" s="4" t="str">
        <f>'[1]Photon-S'!S10</f>
        <v/>
      </c>
      <c r="S5" s="4" t="str">
        <f>'[1]Photon-S'!T10</f>
        <v>S9</v>
      </c>
      <c r="T5" s="4" t="str">
        <f>'[1]Photon-S'!U10</f>
        <v>CertaFlux 1201</v>
      </c>
      <c r="U5" s="4" t="str">
        <f>'[1]Photon-S'!V10</f>
        <v>LC010C/LC00XD/LC013D</v>
      </c>
      <c r="V5" s="4" t="str">
        <f>'[1]Photon-S'!W10</f>
        <v>MJT 6W/9W12W</v>
      </c>
      <c r="W5" s="4" t="str">
        <f>'[1]Photon-S'!X10</f>
        <v>HR Y3XX/TS Y3XX/MD M02/M04/M05/M10</v>
      </c>
      <c r="X5" s="4" t="str">
        <f>'[1]Photon-S'!Y10</f>
        <v>SLE G6 LES 10/SLE G7 LES 09</v>
      </c>
      <c r="Y5" s="4" t="str">
        <f>'[1]Photon-S'!Z10</f>
        <v>XOB06/XOB09</v>
      </c>
      <c r="Z5" s="4" t="str">
        <f>'[1]Photon-S'!AA10</f>
        <v>CR1307/CL1311</v>
      </c>
      <c r="AA5" s="4">
        <f>'[1]Photon-S'!AB10</f>
        <v>0</v>
      </c>
      <c r="AB5" s="4">
        <f>'[1]Photon-S'!AC10</f>
        <v>0</v>
      </c>
      <c r="AC5" s="4">
        <f>'[1]Photon-S'!AD10</f>
        <v>0</v>
      </c>
      <c r="AD5" s="4">
        <f>'[1]Photon-S'!AE10</f>
        <v>0</v>
      </c>
      <c r="AE5" s="4">
        <f>'[1]Photon-S'!AF10</f>
        <v>0</v>
      </c>
    </row>
    <row r="6" spans="1:31" s="5" customFormat="1" ht="30" customHeight="1" x14ac:dyDescent="0.15">
      <c r="A6" s="6"/>
      <c r="B6" s="4" t="str">
        <f>'[1]Photon-S'!B11</f>
        <v>HK 35@10透镜支架4</v>
      </c>
      <c r="C6" s="4" t="str">
        <f>'[1]Photon-S'!D11</f>
        <v>1.07.92059</v>
      </c>
      <c r="D6" s="4" t="str">
        <f>'[1]Photon-S'!E11</f>
        <v>HK-30@04-0397-S</v>
      </c>
      <c r="E6" s="4" t="str">
        <f>'[1]Photon-S'!F11</f>
        <v>12.2x15.2x11</v>
      </c>
      <c r="F6" s="4">
        <f>'[1]Photon-S'!G11</f>
        <v>0</v>
      </c>
      <c r="G6" s="4">
        <f>'[1]Photon-S'!H11</f>
        <v>0</v>
      </c>
      <c r="H6" s="4">
        <f>'[1]Photon-S'!I11</f>
        <v>0</v>
      </c>
      <c r="I6" s="4" t="str">
        <f>'[1]Photon-S'!J11</f>
        <v/>
      </c>
      <c r="J6" s="4" t="str">
        <f>'[1]Photon-S'!K11</f>
        <v/>
      </c>
      <c r="K6" s="4" t="str">
        <f>'[1]Photon-S'!L11</f>
        <v/>
      </c>
      <c r="L6" s="4" t="str">
        <f>'[1]Photon-S'!M11</f>
        <v/>
      </c>
      <c r="M6" s="4" t="str">
        <f>'[1]Photon-S'!N11</f>
        <v>JU1215</v>
      </c>
      <c r="N6" s="4" t="str">
        <f>'[1]Photon-S'!O11</f>
        <v/>
      </c>
      <c r="O6" s="4" t="str">
        <f>'[1]Photon-S'!P11</f>
        <v/>
      </c>
      <c r="P6" s="4" t="str">
        <f>'[1]Photon-S'!Q11</f>
        <v>LUXEON COB 1202S/1202HD</v>
      </c>
      <c r="Q6" s="4" t="str">
        <f>'[1]Photon-S'!R11</f>
        <v/>
      </c>
      <c r="R6" s="4" t="str">
        <f>'[1]Photon-S'!S11</f>
        <v>NTCWS024B/NTCWT012B</v>
      </c>
      <c r="S6" s="4" t="str">
        <f>'[1]Photon-S'!T11</f>
        <v/>
      </c>
      <c r="T6" s="4" t="str">
        <f>'[1]Photon-S'!U11</f>
        <v>Fortimo 1202</v>
      </c>
      <c r="U6" s="4" t="str">
        <f>'[1]Photon-S'!V11</f>
        <v/>
      </c>
      <c r="V6" s="4" t="str">
        <f>'[1]Photon-S'!W11</f>
        <v/>
      </c>
      <c r="W6" s="4" t="str">
        <f>'[1]Photon-S'!X11</f>
        <v/>
      </c>
      <c r="X6" s="4" t="str">
        <f>'[1]Photon-S'!Y11</f>
        <v/>
      </c>
      <c r="Y6" s="4" t="str">
        <f>'[1]Photon-S'!Z11</f>
        <v/>
      </c>
      <c r="Z6" s="4" t="str">
        <f>'[1]Photon-S'!AA11</f>
        <v/>
      </c>
      <c r="AA6" s="4">
        <f>'[1]Photon-S'!AB11</f>
        <v>0</v>
      </c>
      <c r="AB6" s="4">
        <f>'[1]Photon-S'!AC11</f>
        <v>0</v>
      </c>
      <c r="AC6" s="4">
        <f>'[1]Photon-S'!AD11</f>
        <v>0</v>
      </c>
      <c r="AD6" s="4">
        <f>'[1]Photon-S'!AE11</f>
        <v>0</v>
      </c>
      <c r="AE6" s="4">
        <f>'[1]Photon-S'!AF11</f>
        <v>0</v>
      </c>
    </row>
    <row r="7" spans="1:31" s="5" customFormat="1" ht="30" customHeight="1" x14ac:dyDescent="0.15">
      <c r="A7" s="6"/>
      <c r="B7" s="4" t="str">
        <f>'[1]Photon-S'!B12</f>
        <v>HK 35@10透镜支架5</v>
      </c>
      <c r="C7" s="4" t="str">
        <f>'[1]Photon-S'!D12</f>
        <v>1.07.92121`</v>
      </c>
      <c r="D7" s="4" t="str">
        <f>'[1]Photon-S'!E12</f>
        <v>HK-30@04-0417-S</v>
      </c>
      <c r="E7" s="4" t="str">
        <f>'[1]Photon-S'!F12</f>
        <v>16.05x16.05x11x0.8</v>
      </c>
      <c r="F7" s="4">
        <f>'[1]Photon-S'!G12</f>
        <v>0</v>
      </c>
      <c r="G7" s="4">
        <f>'[1]Photon-S'!H12</f>
        <v>0</v>
      </c>
      <c r="H7" s="4">
        <f>'[1]Photon-S'!I12</f>
        <v>0</v>
      </c>
      <c r="I7" s="4" t="str">
        <f>'[1]Photon-S'!J12</f>
        <v>V10 GEN6/V13 GEN6/H9</v>
      </c>
      <c r="J7" s="4" t="str">
        <f>'[1]Photon-S'!K12</f>
        <v>/</v>
      </c>
      <c r="K7" s="4" t="str">
        <f>'[1]Photon-S'!L12</f>
        <v>/CXA15XX/CXB15XX/CMA15XX</v>
      </c>
      <c r="L7" s="4" t="str">
        <f>'[1]Photon-S'!M12</f>
        <v>/</v>
      </c>
      <c r="M7" s="4" t="str">
        <f>'[1]Photon-S'!N12</f>
        <v>/</v>
      </c>
      <c r="N7" s="4" t="str">
        <f>'[1]Photon-S'!O12</f>
        <v>/HRB09XX</v>
      </c>
      <c r="O7" s="4" t="str">
        <f>'[1]Photon-S'!P12</f>
        <v>/1507 HO/1512 HO/1507 HE/1512 HE</v>
      </c>
      <c r="P7" s="4" t="str">
        <f>'[1]Photon-S'!Q12</f>
        <v>/LUXEON CX PLUS CoB M02F09/M03F09</v>
      </c>
      <c r="Q7" s="4" t="str">
        <f>'[1]Photon-S'!R12</f>
        <v>/</v>
      </c>
      <c r="R7" s="4" t="str">
        <f>'[1]Photon-S'!S12</f>
        <v>/</v>
      </c>
      <c r="S7" s="4" t="str">
        <f>'[1]Photon-S'!T12</f>
        <v>/</v>
      </c>
      <c r="T7" s="4" t="str">
        <f>'[1]Photon-S'!U12</f>
        <v>/CertaFlux 1202/1203</v>
      </c>
      <c r="U7" s="4" t="str">
        <f>'[1]Photon-S'!V12</f>
        <v>/</v>
      </c>
      <c r="V7" s="4" t="str">
        <f>'[1]Photon-S'!W12</f>
        <v>/</v>
      </c>
      <c r="W7" s="4" t="str">
        <f>'[1]Photon-S'!X12</f>
        <v>HR Y5XX/FC F10/TS Y5XX/MD M20/</v>
      </c>
      <c r="X7" s="4" t="str">
        <f>'[1]Photon-S'!Y12</f>
        <v>/</v>
      </c>
      <c r="Y7" s="4" t="str">
        <f>'[1]Photon-S'!Z12</f>
        <v>/</v>
      </c>
      <c r="Z7" s="4" t="str">
        <f>'[1]Photon-S'!AA12</f>
        <v>CR1511/</v>
      </c>
      <c r="AA7" s="4">
        <f>'[1]Photon-S'!AB12</f>
        <v>0</v>
      </c>
      <c r="AB7" s="4">
        <f>'[1]Photon-S'!AC12</f>
        <v>0</v>
      </c>
      <c r="AC7" s="4">
        <f>'[1]Photon-S'!AD12</f>
        <v>0</v>
      </c>
      <c r="AD7" s="4">
        <f>'[1]Photon-S'!AE12</f>
        <v>0</v>
      </c>
      <c r="AE7" s="4">
        <f>'[1]Photon-S'!AF12</f>
        <v>0</v>
      </c>
    </row>
    <row r="8" spans="1:31" s="5" customFormat="1" ht="30" customHeight="1" x14ac:dyDescent="0.15">
      <c r="A8" s="6"/>
      <c r="B8" s="4" t="str">
        <f>'[1]Photon-S'!B13</f>
        <v>HK 35@10透镜支架6</v>
      </c>
      <c r="C8" s="4" t="str">
        <f>'[1]Photon-S'!D13</f>
        <v>1.07.92122</v>
      </c>
      <c r="D8" s="4" t="str">
        <f>'[1]Photon-S'!E13</f>
        <v>HK-30@04-0418-S</v>
      </c>
      <c r="E8" s="4" t="str">
        <f>'[1]Photon-S'!F13</f>
        <v>15.2x15.2x12.2</v>
      </c>
      <c r="F8" s="4">
        <f>'[1]Photon-S'!G13</f>
        <v>0</v>
      </c>
      <c r="G8" s="4">
        <f>'[1]Photon-S'!H13</f>
        <v>0</v>
      </c>
      <c r="H8" s="4">
        <f>'[1]Photon-S'!I13</f>
        <v>0</v>
      </c>
      <c r="I8" s="4" t="str">
        <f>'[1]Photon-S'!J13</f>
        <v/>
      </c>
      <c r="J8" s="4" t="str">
        <f>'[1]Photon-S'!K13</f>
        <v/>
      </c>
      <c r="K8" s="4" t="str">
        <f>'[1]Photon-S'!L13</f>
        <v/>
      </c>
      <c r="L8" s="4" t="str">
        <f>'[1]Photon-S'!M13</f>
        <v/>
      </c>
      <c r="M8" s="4" t="str">
        <f>'[1]Photon-S'!N13</f>
        <v/>
      </c>
      <c r="N8" s="4" t="str">
        <f>'[1]Photon-S'!O13</f>
        <v/>
      </c>
      <c r="O8" s="4" t="str">
        <f>'[1]Photon-S'!P13</f>
        <v/>
      </c>
      <c r="P8" s="4" t="str">
        <f>'[1]Photon-S'!Q13</f>
        <v/>
      </c>
      <c r="Q8" s="4" t="str">
        <f>'[1]Photon-S'!R13</f>
        <v>CHM-9(AA)/CXM-9(AA)</v>
      </c>
      <c r="R8" s="4" t="str">
        <f>'[1]Photon-S'!S13</f>
        <v/>
      </c>
      <c r="S8" s="4" t="str">
        <f>'[1]Photon-S'!T13</f>
        <v/>
      </c>
      <c r="T8" s="4" t="str">
        <f>'[1]Photon-S'!U13</f>
        <v/>
      </c>
      <c r="U8" s="4" t="str">
        <f>'[1]Photon-S'!V13</f>
        <v/>
      </c>
      <c r="V8" s="4" t="str">
        <f>'[1]Photon-S'!W13</f>
        <v/>
      </c>
      <c r="W8" s="4" t="str">
        <f>'[1]Photon-S'!X13</f>
        <v/>
      </c>
      <c r="X8" s="4" t="str">
        <f>'[1]Photon-S'!Y13</f>
        <v/>
      </c>
      <c r="Y8" s="4" t="str">
        <f>'[1]Photon-S'!Z13</f>
        <v/>
      </c>
      <c r="Z8" s="4" t="str">
        <f>'[1]Photon-S'!AA13</f>
        <v/>
      </c>
      <c r="AA8" s="4">
        <f>'[1]Photon-S'!AB13</f>
        <v>0</v>
      </c>
      <c r="AB8" s="4">
        <f>'[1]Photon-S'!AC13</f>
        <v>0</v>
      </c>
      <c r="AC8" s="4">
        <f>'[1]Photon-S'!AD13</f>
        <v>0</v>
      </c>
      <c r="AD8" s="4">
        <f>'[1]Photon-S'!AE13</f>
        <v>0</v>
      </c>
      <c r="AE8" s="4">
        <f>'[1]Photon-S'!AF13</f>
        <v>0</v>
      </c>
    </row>
    <row r="9" spans="1:31" ht="30" customHeight="1" x14ac:dyDescent="0.15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9"/>
      <c r="G9" s="9"/>
      <c r="H9" s="9"/>
      <c r="I9" s="8" t="str">
        <f>'[1]Photon-S'!J56</f>
        <v>V10 GEN6/V13 GEN6/H9</v>
      </c>
      <c r="J9" s="8" t="str">
        <f>'[1]Photon-S'!K56</f>
        <v>/</v>
      </c>
      <c r="K9" s="8" t="str">
        <f>'[1]Photon-S'!L56</f>
        <v>/CXA15XX/CXB15XX/CMA15XX</v>
      </c>
      <c r="L9" s="8" t="str">
        <f>'[1]Photon-S'!M56</f>
        <v>/</v>
      </c>
      <c r="M9" s="8" t="str">
        <f>'[1]Photon-S'!N56</f>
        <v>/</v>
      </c>
      <c r="N9" s="8" t="str">
        <f>'[1]Photon-S'!O56</f>
        <v>/HRB09XX</v>
      </c>
      <c r="O9" s="8" t="str">
        <f>'[1]Photon-S'!P56</f>
        <v>/1507 HO/1512 HO/1507 HE/1512 HE</v>
      </c>
      <c r="P9" s="8" t="str">
        <f>'[1]Photon-S'!Q56</f>
        <v>/LUXEON CX PLUS CoB M02F09/M03F09</v>
      </c>
      <c r="Q9" s="8" t="str">
        <f>'[1]Photon-S'!R56</f>
        <v>/</v>
      </c>
      <c r="R9" s="8" t="str">
        <f>'[1]Photon-S'!S56</f>
        <v>/</v>
      </c>
      <c r="S9" s="8" t="str">
        <f>'[1]Photon-S'!T56</f>
        <v>/</v>
      </c>
      <c r="T9" s="8" t="str">
        <f>'[1]Photon-S'!U56</f>
        <v>/CertaFlux 1202/1203</v>
      </c>
      <c r="U9" s="8" t="str">
        <f>'[1]Photon-S'!V56</f>
        <v>/</v>
      </c>
      <c r="V9" s="8" t="str">
        <f>'[1]Photon-S'!W56</f>
        <v>/</v>
      </c>
      <c r="W9" s="8" t="str">
        <f>'[1]Photon-S'!X56</f>
        <v>HR Y5XX/FC F10/TS Y5XX/MD M20/</v>
      </c>
      <c r="X9" s="8" t="str">
        <f>'[1]Photon-S'!Y56</f>
        <v>/</v>
      </c>
      <c r="Y9" s="8" t="str">
        <f>'[1]Photon-S'!Z56</f>
        <v>/</v>
      </c>
      <c r="Z9" s="8" t="str">
        <f>'[1]Photon-S'!AA56</f>
        <v>CR1511/</v>
      </c>
      <c r="AA9" s="8">
        <f>'[1]Photon-S'!AB56</f>
        <v>0</v>
      </c>
      <c r="AB9" s="8">
        <f>'[1]Photon-S'!AC56</f>
        <v>0</v>
      </c>
      <c r="AC9" s="8">
        <f>'[1]Photon-S'!AD56</f>
        <v>0</v>
      </c>
      <c r="AD9" s="8">
        <f>'[1]Photon-S'!AE56</f>
        <v>0</v>
      </c>
      <c r="AE9" s="8">
        <f>'[1]Photon-S'!AF56</f>
        <v>0</v>
      </c>
    </row>
    <row r="10" spans="1:31" ht="30" customHeight="1" x14ac:dyDescent="0.15">
      <c r="A10" s="11"/>
      <c r="B10" s="8" t="s">
        <v>6</v>
      </c>
      <c r="C10" s="8" t="s">
        <v>7</v>
      </c>
      <c r="D10" s="8" t="s">
        <v>8</v>
      </c>
      <c r="E10" s="9" t="s">
        <v>9</v>
      </c>
      <c r="F10" s="9" t="s">
        <v>10</v>
      </c>
      <c r="G10" s="9"/>
      <c r="H10" s="9"/>
      <c r="I10" s="8" t="str">
        <f>'[1]Photon-S'!J52</f>
        <v>H12/V13 GEN7/HD9/H15/E-27W/E-35W/E-42W</v>
      </c>
      <c r="J10" s="8" t="str">
        <f>'[1]Photon-S'!K52</f>
        <v>/CLU711/CLU712//CLU721/CLU038/CLU03J</v>
      </c>
      <c r="K10" s="8" t="str">
        <f>'[1]Photon-S'!L52</f>
        <v>CXA18XX/CXB18XX/CMA18XX/</v>
      </c>
      <c r="L10" s="8" t="str">
        <f>'[1]Photon-S'!M52</f>
        <v>/HD40/HE15/HE18/HE24/HE30/HM15/HM18/HM24/HM30</v>
      </c>
      <c r="M10" s="8" t="str">
        <f>'[1]Photon-S'!N52</f>
        <v>/XUAN1919</v>
      </c>
      <c r="N10" s="8" t="str">
        <f>'[1]Photon-S'!O52</f>
        <v>HRB12XX/</v>
      </c>
      <c r="O10" s="8" t="str">
        <f>'[1]Photon-S'!P52</f>
        <v>1820 HO/1820 HE/2015 H1/2025 H1</v>
      </c>
      <c r="P10" s="8" t="str">
        <f>'[1]Photon-S'!Q52</f>
        <v>LUXEON CX PLUS CoB L04F12/L05F12/L08F14/</v>
      </c>
      <c r="Q10" s="8" t="str">
        <f>'[1]Photon-S'!R52</f>
        <v>/CHM-9(XH)CXM-11/CHM-14(AC)/CXM-14(AC)</v>
      </c>
      <c r="R10" s="8" t="str">
        <f>'[1]Photon-S'!S52</f>
        <v>/</v>
      </c>
      <c r="S10" s="8" t="str">
        <f>'[1]Photon-S'!T52</f>
        <v>/S13/S15</v>
      </c>
      <c r="T10" s="8" t="str">
        <f>'[1]Photon-S'!U52</f>
        <v>CertaFlux 1204/1205/1208/</v>
      </c>
      <c r="U10" s="8" t="str">
        <f>'[1]Photon-S'!V52</f>
        <v>/LC0X0C/LC0XXD</v>
      </c>
      <c r="V10" s="8" t="str">
        <f>'[1]Photon-S'!W52</f>
        <v>/MJT 18W/24W/30W</v>
      </c>
      <c r="W10" s="8" t="str">
        <f>'[1]Photon-S'!X52</f>
        <v>/FC F30/F40/MD M50</v>
      </c>
      <c r="X10" s="8" t="str">
        <f>'[1]Photon-S'!Y52</f>
        <v>/SLE G6 LES 15/LES 17/SLE G7 LES 13/LES 15</v>
      </c>
      <c r="Y10" s="8" t="str">
        <f>'[1]Photon-S'!Z52</f>
        <v>/XOB14</v>
      </c>
      <c r="Z10" s="8" t="str">
        <f>'[1]Photon-S'!AA52</f>
        <v>CR1814/CL2517</v>
      </c>
      <c r="AA10" s="8">
        <f>'[1]Photon-S'!AB52</f>
        <v>0</v>
      </c>
      <c r="AB10" s="8">
        <f>'[1]Photon-S'!AC52</f>
        <v>0</v>
      </c>
      <c r="AC10" s="8">
        <f>'[1]Photon-S'!AD52</f>
        <v>0</v>
      </c>
      <c r="AD10" s="8">
        <f>'[1]Photon-S'!AE52</f>
        <v>0</v>
      </c>
      <c r="AE10" s="8">
        <f>'[1]Photon-S'!AF52</f>
        <v>0</v>
      </c>
    </row>
    <row r="11" spans="1:31" ht="30" customHeight="1" x14ac:dyDescent="0.15">
      <c r="A11" s="11"/>
      <c r="B11" s="8" t="s">
        <v>11</v>
      </c>
      <c r="C11" s="8" t="s">
        <v>12</v>
      </c>
      <c r="D11" s="8" t="s">
        <v>13</v>
      </c>
      <c r="E11" s="9" t="s">
        <v>14</v>
      </c>
      <c r="F11" s="9"/>
      <c r="G11" s="9"/>
      <c r="H11" s="9"/>
      <c r="I11" s="8" t="s">
        <v>15</v>
      </c>
      <c r="J11" s="8" t="s">
        <v>16</v>
      </c>
      <c r="K11" s="8" t="s">
        <v>16</v>
      </c>
      <c r="L11" s="8" t="str">
        <f>'[1]Photon-S'!M11</f>
        <v/>
      </c>
      <c r="M11" s="8" t="str">
        <f>'[1]Photon-S'!N11</f>
        <v>JU1215</v>
      </c>
      <c r="N11" s="8" t="str">
        <f>'[1]Photon-S'!O11</f>
        <v/>
      </c>
      <c r="O11" s="8" t="str">
        <f>'[1]Photon-S'!P11</f>
        <v/>
      </c>
      <c r="P11" s="8" t="str">
        <f>'[1]Photon-S'!Q11</f>
        <v>LUXEON COB 1202S/1202HD</v>
      </c>
      <c r="Q11" s="8" t="s">
        <v>16</v>
      </c>
      <c r="R11" s="8" t="str">
        <f>'[1]Photon-S'!S11</f>
        <v>NTCWS024B/NTCWT012B</v>
      </c>
      <c r="S11" s="8" t="str">
        <f>'[1]Photon-S'!T11</f>
        <v/>
      </c>
      <c r="T11" s="8" t="str">
        <f>'[1]Photon-S'!U11</f>
        <v>Fortimo 1202</v>
      </c>
      <c r="U11" s="8" t="str">
        <f>'[1]Photon-S'!V11</f>
        <v/>
      </c>
      <c r="V11" s="8" t="str">
        <f>'[1]Photon-S'!W11</f>
        <v/>
      </c>
      <c r="W11" s="8" t="str">
        <f>'[1]Photon-S'!X11</f>
        <v/>
      </c>
      <c r="X11" s="8" t="str">
        <f>'[1]Photon-S'!Y11</f>
        <v/>
      </c>
      <c r="Y11" s="8" t="str">
        <f>'[1]Photon-S'!Z11</f>
        <v/>
      </c>
      <c r="Z11" s="8" t="str">
        <f>'[1]Photon-S'!AA11</f>
        <v/>
      </c>
      <c r="AA11" s="8">
        <f>'[1]Photon-S'!AB11</f>
        <v>0</v>
      </c>
      <c r="AB11" s="8">
        <f>'[1]Photon-S'!AC11</f>
        <v>0</v>
      </c>
      <c r="AC11" s="8">
        <f>'[1]Photon-S'!AD11</f>
        <v>0</v>
      </c>
      <c r="AD11" s="8">
        <f>'[1]Photon-S'!AE11</f>
        <v>0</v>
      </c>
      <c r="AE11" s="8">
        <f>'[1]Photon-S'!AF11</f>
        <v>0</v>
      </c>
    </row>
    <row r="12" spans="1:31" ht="30" customHeight="1" x14ac:dyDescent="0.15">
      <c r="A12" s="11"/>
      <c r="B12" s="8" t="s">
        <v>17</v>
      </c>
      <c r="C12" s="8" t="s">
        <v>18</v>
      </c>
      <c r="D12" s="8" t="s">
        <v>19</v>
      </c>
      <c r="E12" s="9" t="s">
        <v>20</v>
      </c>
      <c r="F12" s="9"/>
      <c r="G12" s="9"/>
      <c r="H12" s="9"/>
      <c r="I12" s="8" t="s">
        <v>21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 t="str">
        <f>'[1]Photon-S'!Z12</f>
        <v>/</v>
      </c>
      <c r="Z12" s="8" t="str">
        <f>'[1]Photon-S'!AA12</f>
        <v>CR1511/</v>
      </c>
      <c r="AA12" s="8">
        <f>'[1]Photon-S'!AB12</f>
        <v>0</v>
      </c>
      <c r="AB12" s="8">
        <f>'[1]Photon-S'!AC12</f>
        <v>0</v>
      </c>
      <c r="AC12" s="8">
        <f>'[1]Photon-S'!AD12</f>
        <v>0</v>
      </c>
      <c r="AD12" s="8">
        <f>'[1]Photon-S'!AE12</f>
        <v>0</v>
      </c>
      <c r="AE12" s="8">
        <f>'[1]Photon-S'!AF12</f>
        <v>0</v>
      </c>
    </row>
    <row r="13" spans="1:31" ht="30" customHeight="1" x14ac:dyDescent="0.15">
      <c r="A13" s="11"/>
      <c r="B13" s="8" t="s">
        <v>22</v>
      </c>
      <c r="C13" s="8" t="s">
        <v>23</v>
      </c>
      <c r="D13" s="8" t="s">
        <v>24</v>
      </c>
      <c r="E13" s="9" t="s">
        <v>25</v>
      </c>
      <c r="F13" s="9"/>
      <c r="G13" s="9"/>
      <c r="H13" s="9"/>
      <c r="I13" s="8"/>
      <c r="J13" s="8" t="s">
        <v>26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 t="str">
        <f>'[1]Photon-S'!Z13</f>
        <v/>
      </c>
      <c r="Z13" s="8" t="str">
        <f>'[1]Photon-S'!AA13</f>
        <v/>
      </c>
      <c r="AA13" s="8">
        <f>'[1]Photon-S'!AB13</f>
        <v>0</v>
      </c>
      <c r="AB13" s="8">
        <f>'[1]Photon-S'!AC13</f>
        <v>0</v>
      </c>
      <c r="AC13" s="8">
        <f>'[1]Photon-S'!AD13</f>
        <v>0</v>
      </c>
      <c r="AD13" s="8">
        <f>'[1]Photon-S'!AE13</f>
        <v>0</v>
      </c>
      <c r="AE13" s="8">
        <f>'[1]Photon-S'!AF13</f>
        <v>0</v>
      </c>
    </row>
    <row r="14" spans="1:31" ht="30" customHeight="1" x14ac:dyDescent="0.15">
      <c r="A14" s="11"/>
      <c r="B14" s="8" t="s">
        <v>27</v>
      </c>
      <c r="C14" s="8" t="s">
        <v>28</v>
      </c>
      <c r="D14" s="8" t="s">
        <v>29</v>
      </c>
      <c r="E14" s="9" t="s">
        <v>30</v>
      </c>
      <c r="F14" s="9"/>
      <c r="G14" s="9"/>
      <c r="H14" s="9"/>
      <c r="I14" s="8"/>
      <c r="J14" s="8" t="s">
        <v>31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 t="str">
        <f>'[1]Photon-S'!Z14</f>
        <v>XOB06</v>
      </c>
      <c r="Z14" s="8" t="str">
        <f>'[1]Photon-S'!AA14</f>
        <v/>
      </c>
      <c r="AA14" s="8" t="str">
        <f>'[1]Photon-S'!AB14</f>
        <v/>
      </c>
      <c r="AB14" s="8" t="str">
        <f>'[1]Photon-S'!AC14</f>
        <v/>
      </c>
      <c r="AC14" s="8" t="str">
        <f>'[1]Photon-S'!AD14</f>
        <v/>
      </c>
      <c r="AD14" s="8" t="str">
        <f>'[1]Photon-S'!AE14</f>
        <v/>
      </c>
      <c r="AE14" s="8">
        <f>'[1]Photon-S'!AF14</f>
        <v>0</v>
      </c>
    </row>
    <row r="15" spans="1:31" ht="30" customHeight="1" x14ac:dyDescent="0.15">
      <c r="A15" s="11"/>
      <c r="B15" s="8" t="s">
        <v>32</v>
      </c>
      <c r="C15" s="8" t="s">
        <v>33</v>
      </c>
      <c r="D15" s="8" t="s">
        <v>34</v>
      </c>
      <c r="E15" s="9" t="s">
        <v>35</v>
      </c>
      <c r="F15" s="9"/>
      <c r="G15" s="9"/>
      <c r="H15" s="9"/>
      <c r="I15" s="8"/>
      <c r="J15" s="8"/>
      <c r="K15" s="8"/>
      <c r="L15" s="8"/>
      <c r="M15" s="8"/>
      <c r="N15" s="8"/>
      <c r="O15" s="8"/>
      <c r="P15" s="8"/>
      <c r="Q15" s="8" t="s">
        <v>36</v>
      </c>
      <c r="R15" s="8"/>
      <c r="S15" s="8"/>
      <c r="T15" s="8"/>
      <c r="U15" s="8"/>
      <c r="V15" s="8"/>
      <c r="W15" s="8"/>
      <c r="X15" s="8"/>
      <c r="Y15" s="8" t="str">
        <f>'[1]Photon-S'!Z15</f>
        <v/>
      </c>
      <c r="Z15" s="8" t="str">
        <f>'[1]Photon-S'!AA15</f>
        <v/>
      </c>
      <c r="AA15" s="8" t="str">
        <f>'[1]Photon-S'!AB15</f>
        <v/>
      </c>
      <c r="AB15" s="8" t="str">
        <f>'[1]Photon-S'!AC15</f>
        <v/>
      </c>
      <c r="AC15" s="8" t="str">
        <f>'[1]Photon-S'!AD15</f>
        <v/>
      </c>
      <c r="AD15" s="8" t="str">
        <f>'[1]Photon-S'!AE15</f>
        <v/>
      </c>
      <c r="AE15" s="8">
        <f>'[1]Photon-S'!AF15</f>
        <v>0</v>
      </c>
    </row>
    <row r="16" spans="1:31" ht="30" customHeight="1" x14ac:dyDescent="0.15">
      <c r="A16" s="11"/>
      <c r="B16" s="8" t="s">
        <v>37</v>
      </c>
      <c r="C16" s="8" t="s">
        <v>38</v>
      </c>
      <c r="D16" s="8" t="s">
        <v>39</v>
      </c>
      <c r="E16" s="9" t="s">
        <v>40</v>
      </c>
      <c r="F16" s="9"/>
      <c r="G16" s="9"/>
      <c r="H16" s="9"/>
      <c r="I16" s="8" t="str">
        <f>'[1]Photon-S'!J41</f>
        <v>V10 GEN7/HD6/E-7W/E-13W/E-18W</v>
      </c>
      <c r="J16" s="8" t="str">
        <f>'[1]Photon-S'!K41</f>
        <v>CLU701/CLU702/CLU7B2/CLU7A2/CLU028/CLU02J</v>
      </c>
      <c r="K16" s="8" t="str">
        <f>'[1]Photon-S'!L41</f>
        <v/>
      </c>
      <c r="L16" s="8" t="str">
        <f>'[1]Photon-S'!M41</f>
        <v>HM10/HD10/HD13/HD24/HE03/HM03/HE06/HM06/HE09/HM09/HE13/HM13</v>
      </c>
      <c r="M16" s="8" t="str">
        <f>'[1]Photon-S'!N41</f>
        <v>XUAN1313</v>
      </c>
      <c r="N16" s="8" t="str">
        <f>'[1]Photon-S'!O41</f>
        <v/>
      </c>
      <c r="O16" s="8" t="str">
        <f>'[1]Photon-S'!P41</f>
        <v>1309 H1/1312 H1</v>
      </c>
      <c r="P16" s="8" t="str">
        <f>'[1]Photon-S'!Q41</f>
        <v/>
      </c>
      <c r="Q16" s="8" t="str">
        <f>'[1]Photon-S'!R41</f>
        <v>CXM-3/CXM-4/CXM-6(GEN4)/CHM-9(AC)/CLM-9/CXM-9(AC)</v>
      </c>
      <c r="R16" s="8" t="str">
        <f>'[1]Photon-S'!S41</f>
        <v/>
      </c>
      <c r="S16" s="8" t="str">
        <f>'[1]Photon-S'!T41</f>
        <v>S9</v>
      </c>
      <c r="T16" s="8" t="str">
        <f>'[1]Photon-S'!U41</f>
        <v/>
      </c>
      <c r="U16" s="8" t="str">
        <f>'[1]Photon-S'!V41</f>
        <v>LC010C/LC00XD/LC013D</v>
      </c>
      <c r="V16" s="8" t="str">
        <f>'[1]Photon-S'!W41</f>
        <v>MJT 6W/9W12W</v>
      </c>
      <c r="W16" s="8" t="str">
        <f>'[1]Photon-S'!X41</f>
        <v>HR Y3XX/TS Y3XX/MD M02/M04/M05/M10</v>
      </c>
      <c r="X16" s="8" t="str">
        <f>'[1]Photon-S'!Y41</f>
        <v>SLE G6 LES 10/SLE G7 LES 09</v>
      </c>
      <c r="Y16" s="8" t="str">
        <f>'[1]Photon-S'!Z41</f>
        <v>XOB06/XOB09</v>
      </c>
      <c r="Z16" s="8" t="str">
        <f>'[1]Photon-S'!AA14</f>
        <v/>
      </c>
      <c r="AA16" s="8" t="str">
        <f>'[1]Photon-S'!AB14</f>
        <v/>
      </c>
      <c r="AB16" s="8" t="str">
        <f>'[1]Photon-S'!AC14</f>
        <v/>
      </c>
      <c r="AC16" s="8" t="str">
        <f>'[1]Photon-S'!AD14</f>
        <v/>
      </c>
      <c r="AD16" s="8" t="str">
        <f>'[1]Photon-S'!AE14</f>
        <v/>
      </c>
      <c r="AE16" s="8">
        <f>'[1]Photon-S'!AF14</f>
        <v>0</v>
      </c>
    </row>
    <row r="17" spans="1:31" ht="30" customHeight="1" x14ac:dyDescent="0.15">
      <c r="A17" s="11"/>
      <c r="B17" s="8" t="s">
        <v>41</v>
      </c>
      <c r="C17" s="8" t="s">
        <v>42</v>
      </c>
      <c r="D17" s="8" t="s">
        <v>43</v>
      </c>
      <c r="E17" s="9" t="s">
        <v>44</v>
      </c>
      <c r="F17" s="9"/>
      <c r="G17" s="9"/>
      <c r="H17" s="9"/>
      <c r="I17" s="8" t="str">
        <f>CONCATENATE([1]光源开孔!B4)</f>
        <v>V6 GEN6/V8 GEN6/V8 GEN7/HD4/E6/E8</v>
      </c>
      <c r="J17" s="8" t="str">
        <f>CONCATENATE([1]光源开孔!C4)</f>
        <v/>
      </c>
      <c r="K17" s="8" t="str">
        <f>CONCATENATE([1]光源开孔!D4)</f>
        <v/>
      </c>
      <c r="L17" s="8" t="str">
        <f>CONCATENATE([1]光源开孔!E4)</f>
        <v/>
      </c>
      <c r="M17" s="8" t="str">
        <f>CONCATENATE([1]光源开孔!F4)</f>
        <v/>
      </c>
      <c r="N17" s="8" t="str">
        <f>CONCATENATE([1]光源开孔!G4)</f>
        <v/>
      </c>
      <c r="O17" s="8" t="str">
        <f>CONCATENATE([1]光源开孔!H4)</f>
        <v/>
      </c>
      <c r="P17" s="8" t="str">
        <f>CONCATENATE([1]光源开孔!I4)</f>
        <v/>
      </c>
      <c r="Q17" s="8" t="str">
        <f>CONCATENATE([1]光源开孔!J4)</f>
        <v/>
      </c>
      <c r="R17" s="8" t="str">
        <f>CONCATENATE([1]光源开孔!K4)</f>
        <v/>
      </c>
      <c r="S17" s="8" t="str">
        <f>CONCATENATE([1]光源开孔!L4)</f>
        <v/>
      </c>
      <c r="T17" s="8" t="str">
        <f>CONCATENATE([1]光源开孔!M4)</f>
        <v/>
      </c>
      <c r="U17" s="8" t="str">
        <f>CONCATENATE([1]光源开孔!N4)</f>
        <v/>
      </c>
      <c r="V17" s="8" t="str">
        <f>CONCATENATE([1]光源开孔!O4)</f>
        <v/>
      </c>
      <c r="W17" s="8" t="str">
        <f>CONCATENATE([1]光源开孔!P4)</f>
        <v/>
      </c>
      <c r="X17" s="8" t="str">
        <f>CONCATENATE([1]光源开孔!Q4)</f>
        <v/>
      </c>
      <c r="Y17" s="8" t="str">
        <f>CONCATENATE([1]光源开孔!R4)</f>
        <v/>
      </c>
      <c r="Z17" s="8" t="str">
        <f>CONCATENATE([1]光源开孔!S4)</f>
        <v/>
      </c>
      <c r="AA17" s="8" t="str">
        <f>CONCATENATE([1]光源开孔!T4)</f>
        <v/>
      </c>
      <c r="AB17" s="8" t="str">
        <f>CONCATENATE([1]光源开孔!U4)</f>
        <v/>
      </c>
      <c r="AC17" s="8" t="str">
        <f>CONCATENATE([1]光源开孔!V4)</f>
        <v/>
      </c>
      <c r="AD17" s="8" t="str">
        <f>CONCATENATE([1]光源开孔!W4)</f>
        <v/>
      </c>
      <c r="AE17" s="8" t="str">
        <f>CONCATENATE([1]光源开孔!X4)</f>
        <v/>
      </c>
    </row>
    <row r="18" spans="1:31" ht="30" customHeight="1" x14ac:dyDescent="0.15">
      <c r="A18" s="11"/>
      <c r="B18" s="8" t="s">
        <v>45</v>
      </c>
      <c r="C18" s="8" t="s">
        <v>46</v>
      </c>
      <c r="D18" s="8" t="s">
        <v>47</v>
      </c>
      <c r="E18" s="9" t="s">
        <v>48</v>
      </c>
      <c r="F18" s="9"/>
      <c r="G18" s="9"/>
      <c r="H18" s="9"/>
      <c r="I18" s="8" t="str">
        <f>'[1]Photon-S'!J40</f>
        <v/>
      </c>
      <c r="J18" s="8" t="str">
        <f>'[1]Photon-S'!K40</f>
        <v/>
      </c>
      <c r="K18" s="8" t="str">
        <f>'[1]Photon-S'!L40</f>
        <v/>
      </c>
      <c r="L18" s="8" t="str">
        <f>'[1]Photon-S'!M40</f>
        <v/>
      </c>
      <c r="M18" s="8" t="str">
        <f>'[1]Photon-S'!N40</f>
        <v/>
      </c>
      <c r="N18" s="8" t="str">
        <f>'[1]Photon-S'!O40</f>
        <v/>
      </c>
      <c r="O18" s="8" t="str">
        <f>'[1]Photon-S'!P40</f>
        <v/>
      </c>
      <c r="P18" s="8" t="str">
        <f>'[1]Photon-S'!Q40</f>
        <v/>
      </c>
      <c r="Q18" s="8" t="str">
        <f>'[1]Photon-S'!R40</f>
        <v>CHM-9(AA)/CXM-9(AA)</v>
      </c>
      <c r="R18" s="8" t="str">
        <f>'[1]Photon-S'!S40</f>
        <v/>
      </c>
      <c r="S18" s="8" t="str">
        <f>'[1]Photon-S'!T40</f>
        <v/>
      </c>
      <c r="T18" s="8" t="str">
        <f>'[1]Photon-S'!U40</f>
        <v/>
      </c>
      <c r="U18" s="8" t="str">
        <f>'[1]Photon-S'!V40</f>
        <v/>
      </c>
      <c r="V18" s="8" t="str">
        <f>'[1]Photon-S'!W40</f>
        <v/>
      </c>
      <c r="W18" s="8" t="str">
        <f>'[1]Photon-S'!X40</f>
        <v/>
      </c>
      <c r="X18" s="8" t="str">
        <f>'[1]Photon-S'!Y40</f>
        <v/>
      </c>
      <c r="Y18" s="8" t="str">
        <f>'[1]Photon-S'!Z40</f>
        <v/>
      </c>
      <c r="Z18" s="8" t="str">
        <f>'[1]Photon-S'!AA16</f>
        <v/>
      </c>
      <c r="AA18" s="8" t="str">
        <f>'[1]Photon-S'!AB16</f>
        <v/>
      </c>
      <c r="AB18" s="8" t="str">
        <f>'[1]Photon-S'!AC16</f>
        <v/>
      </c>
      <c r="AC18" s="8" t="str">
        <f>'[1]Photon-S'!AD16</f>
        <v/>
      </c>
      <c r="AD18" s="8" t="str">
        <f>'[1]Photon-S'!AE16</f>
        <v/>
      </c>
      <c r="AE18" s="8">
        <f>'[1]Photon-S'!AF16</f>
        <v>0</v>
      </c>
    </row>
    <row r="19" spans="1:31" ht="30" customHeight="1" x14ac:dyDescent="0.15">
      <c r="A19" s="11"/>
      <c r="B19" s="8" t="s">
        <v>49</v>
      </c>
      <c r="C19" s="8" t="s">
        <v>50</v>
      </c>
      <c r="D19" s="8" t="s">
        <v>51</v>
      </c>
      <c r="E19" s="9" t="s">
        <v>52</v>
      </c>
      <c r="F19" s="9"/>
      <c r="G19" s="9"/>
      <c r="H19" s="9"/>
      <c r="I19" s="12" t="str">
        <f>'[1]Photon-S'!J34</f>
        <v/>
      </c>
      <c r="J19" s="12" t="str">
        <f>'[1]Photon-S'!K34</f>
        <v/>
      </c>
      <c r="K19" s="12" t="str">
        <f>'[1]Photon-S'!L34</f>
        <v/>
      </c>
      <c r="L19" s="12" t="str">
        <f>'[1]Photon-S'!M34</f>
        <v/>
      </c>
      <c r="M19" s="12" t="str">
        <f>'[1]Photon-S'!N34</f>
        <v/>
      </c>
      <c r="N19" s="12" t="str">
        <f>'[1]Photon-S'!O34</f>
        <v/>
      </c>
      <c r="O19" s="12" t="str">
        <f>'[1]Photon-S'!P34</f>
        <v/>
      </c>
      <c r="P19" s="12" t="str">
        <f>'[1]Photon-S'!Q34</f>
        <v>LUXEON COB 1202/1203/1204HD/1205HD</v>
      </c>
      <c r="Q19" s="12" t="str">
        <f>'[1]Photon-S'!R34</f>
        <v/>
      </c>
      <c r="R19" s="12" t="str">
        <f>'[1]Photon-S'!S34</f>
        <v>NFCWL036B/048B/060B/072B</v>
      </c>
      <c r="S19" s="12" t="str">
        <f>'[1]Photon-S'!T34</f>
        <v/>
      </c>
      <c r="T19" s="12" t="str">
        <f>'[1]Photon-S'!U34</f>
        <v>Fortimo 1203/1204</v>
      </c>
      <c r="U19" s="12" t="str">
        <f>'[1]Photon-S'!V34</f>
        <v/>
      </c>
      <c r="V19" s="12" t="str">
        <f>'[1]Photon-S'!W34</f>
        <v/>
      </c>
      <c r="W19" s="12" t="str">
        <f>'[1]Photon-S'!X34</f>
        <v/>
      </c>
      <c r="X19" s="12" t="str">
        <f>'[1]Photon-S'!Y34</f>
        <v/>
      </c>
      <c r="Y19" s="12" t="str">
        <f>'[1]Photon-S'!Z34</f>
        <v/>
      </c>
      <c r="Z19" s="8" t="str">
        <f>'[1]Photon-S'!AA17</f>
        <v>CR1307CR1511</v>
      </c>
      <c r="AA19" s="8" t="str">
        <f>'[1]Photon-S'!AB17</f>
        <v/>
      </c>
      <c r="AB19" s="8" t="str">
        <f>'[1]Photon-S'!AC17</f>
        <v/>
      </c>
      <c r="AC19" s="8" t="str">
        <f>'[1]Photon-S'!AD17</f>
        <v/>
      </c>
      <c r="AD19" s="8" t="str">
        <f>'[1]Photon-S'!AE17</f>
        <v/>
      </c>
      <c r="AE19" s="8">
        <f>'[1]Photon-S'!AF17</f>
        <v>0</v>
      </c>
    </row>
    <row r="20" spans="1:31" ht="30" customHeight="1" x14ac:dyDescent="0.15">
      <c r="A20" s="11"/>
      <c r="B20" s="8" t="s">
        <v>53</v>
      </c>
      <c r="C20" s="8" t="s">
        <v>54</v>
      </c>
      <c r="D20" s="8" t="s">
        <v>55</v>
      </c>
      <c r="E20" s="9" t="s">
        <v>56</v>
      </c>
      <c r="F20" s="9"/>
      <c r="G20" s="9"/>
      <c r="H20" s="9"/>
      <c r="I20" s="8" t="str">
        <f>'[1]Photon-S'!J39</f>
        <v/>
      </c>
      <c r="J20" s="8" t="str">
        <f>'[1]Photon-S'!K39</f>
        <v/>
      </c>
      <c r="K20" s="8" t="str">
        <f>'[1]Photon-S'!L39</f>
        <v/>
      </c>
      <c r="L20" s="8" t="str">
        <f>'[1]Photon-S'!M39</f>
        <v/>
      </c>
      <c r="M20" s="8" t="str">
        <f>'[1]Photon-S'!N39</f>
        <v>JU2024</v>
      </c>
      <c r="N20" s="8" t="str">
        <f>'[1]Photon-S'!O39</f>
        <v/>
      </c>
      <c r="O20" s="8" t="str">
        <f>'[1]Photon-S'!P39</f>
        <v/>
      </c>
      <c r="P20" s="8" t="str">
        <f>'[1]Photon-S'!Q39</f>
        <v>LUXEON COB 1204/1205/1208</v>
      </c>
      <c r="Q20" s="8" t="str">
        <f>'[1]Photon-S'!R39</f>
        <v/>
      </c>
      <c r="R20" s="8" t="str">
        <f>'[1]Photon-S'!S39</f>
        <v/>
      </c>
      <c r="S20" s="8" t="str">
        <f>'[1]Photon-S'!T39</f>
        <v/>
      </c>
      <c r="T20" s="8" t="str">
        <f>'[1]Photon-S'!U39</f>
        <v>Fortimo 1205/Fortimo 1208</v>
      </c>
      <c r="U20" s="8" t="str">
        <f>'[1]Photon-S'!V39</f>
        <v/>
      </c>
      <c r="V20" s="8" t="str">
        <f>'[1]Photon-S'!W39</f>
        <v/>
      </c>
      <c r="W20" s="8" t="str">
        <f>'[1]Photon-S'!X39</f>
        <v/>
      </c>
      <c r="X20" s="8" t="str">
        <f>'[1]Photon-S'!Y39</f>
        <v/>
      </c>
      <c r="Y20" s="8" t="str">
        <f>'[1]Photon-S'!Z39</f>
        <v/>
      </c>
      <c r="Z20" s="8" t="str">
        <f>'[1]Photon-S'!AA18</f>
        <v/>
      </c>
      <c r="AA20" s="8" t="str">
        <f>'[1]Photon-S'!AB18</f>
        <v/>
      </c>
      <c r="AB20" s="8" t="str">
        <f>'[1]Photon-S'!AC18</f>
        <v/>
      </c>
      <c r="AC20" s="8" t="str">
        <f>'[1]Photon-S'!AD18</f>
        <v/>
      </c>
      <c r="AD20" s="8" t="str">
        <f>'[1]Photon-S'!AE18</f>
        <v/>
      </c>
      <c r="AE20" s="8">
        <f>'[1]Photon-S'!AF18</f>
        <v>0</v>
      </c>
    </row>
    <row r="21" spans="1:31" ht="30" customHeight="1" x14ac:dyDescent="0.15">
      <c r="A21" s="13"/>
      <c r="B21" s="8" t="s">
        <v>57</v>
      </c>
      <c r="C21" s="8" t="s">
        <v>58</v>
      </c>
      <c r="D21" s="8" t="s">
        <v>59</v>
      </c>
      <c r="E21" s="9" t="s">
        <v>5</v>
      </c>
      <c r="F21" s="9"/>
      <c r="G21" s="9"/>
      <c r="H21" s="9"/>
      <c r="I21" s="8" t="str">
        <f>CONCATENATE(I9)</f>
        <v>V10 GEN6/V13 GEN6/H9</v>
      </c>
      <c r="J21" s="8" t="str">
        <f t="shared" ref="J21:Y21" si="0">CONCATENATE(J9)</f>
        <v>/</v>
      </c>
      <c r="K21" s="8" t="str">
        <f t="shared" si="0"/>
        <v>/CXA15XX/CXB15XX/CMA15XX</v>
      </c>
      <c r="L21" s="8" t="str">
        <f t="shared" si="0"/>
        <v>/</v>
      </c>
      <c r="M21" s="8" t="str">
        <f t="shared" si="0"/>
        <v>/</v>
      </c>
      <c r="N21" s="8" t="str">
        <f t="shared" si="0"/>
        <v>/HRB09XX</v>
      </c>
      <c r="O21" s="8" t="str">
        <f t="shared" si="0"/>
        <v>/1507 HO/1512 HO/1507 HE/1512 HE</v>
      </c>
      <c r="P21" s="8" t="str">
        <f t="shared" si="0"/>
        <v>/LUXEON CX PLUS CoB M02F09/M03F09</v>
      </c>
      <c r="Q21" s="8" t="str">
        <f t="shared" si="0"/>
        <v>/</v>
      </c>
      <c r="R21" s="8" t="str">
        <f t="shared" si="0"/>
        <v>/</v>
      </c>
      <c r="S21" s="8" t="str">
        <f t="shared" si="0"/>
        <v>/</v>
      </c>
      <c r="T21" s="8" t="str">
        <f t="shared" si="0"/>
        <v>/CertaFlux 1202/1203</v>
      </c>
      <c r="U21" s="8" t="str">
        <f t="shared" si="0"/>
        <v>/</v>
      </c>
      <c r="V21" s="8" t="str">
        <f t="shared" si="0"/>
        <v>/</v>
      </c>
      <c r="W21" s="8" t="str">
        <f t="shared" si="0"/>
        <v>HR Y5XX/FC F10/TS Y5XX/MD M20/</v>
      </c>
      <c r="X21" s="8" t="str">
        <f t="shared" si="0"/>
        <v>/</v>
      </c>
      <c r="Y21" s="8" t="str">
        <f t="shared" si="0"/>
        <v>/</v>
      </c>
      <c r="Z21" s="8" t="str">
        <f>'[1]Photon-S'!AA19</f>
        <v>/</v>
      </c>
      <c r="AA21" s="8" t="str">
        <f>'[1]Photon-S'!AB19</f>
        <v>/</v>
      </c>
      <c r="AB21" s="8" t="str">
        <f>'[1]Photon-S'!AC19</f>
        <v>/</v>
      </c>
      <c r="AC21" s="8" t="str">
        <f>'[1]Photon-S'!AD19</f>
        <v>/</v>
      </c>
      <c r="AD21" s="8" t="str">
        <f>'[1]Photon-S'!AE19</f>
        <v>/</v>
      </c>
      <c r="AE21" s="8">
        <f>'[1]Photon-S'!AF19</f>
        <v>0</v>
      </c>
    </row>
    <row r="22" spans="1:31" s="5" customFormat="1" ht="30" customHeight="1" x14ac:dyDescent="0.15">
      <c r="A22" s="14" t="s">
        <v>60</v>
      </c>
      <c r="B22" s="4" t="s">
        <v>61</v>
      </c>
      <c r="C22" s="4" t="s">
        <v>62</v>
      </c>
      <c r="D22" s="4" t="s">
        <v>63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 t="str">
        <f>'[1]Photon-S'!AA20</f>
        <v>/</v>
      </c>
      <c r="AA22" s="4" t="str">
        <f>'[1]Photon-S'!AB20</f>
        <v>/</v>
      </c>
      <c r="AB22" s="4" t="str">
        <f>'[1]Photon-S'!AC20</f>
        <v>/</v>
      </c>
      <c r="AC22" s="4" t="str">
        <f>'[1]Photon-S'!AD20</f>
        <v>/</v>
      </c>
      <c r="AD22" s="4" t="str">
        <f>'[1]Photon-S'!AE20</f>
        <v>/</v>
      </c>
      <c r="AE22" s="4" t="str">
        <f>'[1]Photon-S'!AF20</f>
        <v>/</v>
      </c>
    </row>
    <row r="23" spans="1:31" s="5" customFormat="1" ht="30" customHeight="1" x14ac:dyDescent="0.15">
      <c r="A23" s="14"/>
      <c r="B23" s="4" t="s">
        <v>64</v>
      </c>
      <c r="C23" s="4" t="s">
        <v>65</v>
      </c>
      <c r="D23" s="4" t="s">
        <v>66</v>
      </c>
      <c r="E23" s="4" t="s">
        <v>67</v>
      </c>
      <c r="F23" s="4"/>
      <c r="G23" s="4"/>
      <c r="H23" s="4"/>
      <c r="I23" s="4" t="str">
        <f>CONCATENATE(I16)</f>
        <v>V10 GEN7/HD6/E-7W/E-13W/E-18W</v>
      </c>
      <c r="J23" s="4" t="str">
        <f t="shared" ref="J23:Y23" si="1">CONCATENATE(J16)</f>
        <v>CLU701/CLU702/CLU7B2/CLU7A2/CLU028/CLU02J</v>
      </c>
      <c r="K23" s="4" t="str">
        <f t="shared" si="1"/>
        <v/>
      </c>
      <c r="L23" s="4" t="str">
        <f t="shared" si="1"/>
        <v>HM10/HD10/HD13/HD24/HE03/HM03/HE06/HM06/HE09/HM09/HE13/HM13</v>
      </c>
      <c r="M23" s="4" t="str">
        <f t="shared" si="1"/>
        <v>XUAN1313</v>
      </c>
      <c r="N23" s="4" t="str">
        <f t="shared" si="1"/>
        <v/>
      </c>
      <c r="O23" s="4" t="str">
        <f t="shared" si="1"/>
        <v>1309 H1/1312 H1</v>
      </c>
      <c r="P23" s="4" t="str">
        <f t="shared" si="1"/>
        <v/>
      </c>
      <c r="Q23" s="4" t="str">
        <f t="shared" si="1"/>
        <v>CXM-3/CXM-4/CXM-6(GEN4)/CHM-9(AC)/CLM-9/CXM-9(AC)</v>
      </c>
      <c r="R23" s="4" t="str">
        <f t="shared" si="1"/>
        <v/>
      </c>
      <c r="S23" s="4" t="str">
        <f t="shared" si="1"/>
        <v>S9</v>
      </c>
      <c r="T23" s="4" t="str">
        <f t="shared" si="1"/>
        <v/>
      </c>
      <c r="U23" s="4" t="str">
        <f t="shared" si="1"/>
        <v>LC010C/LC00XD/LC013D</v>
      </c>
      <c r="V23" s="4" t="str">
        <f t="shared" si="1"/>
        <v>MJT 6W/9W12W</v>
      </c>
      <c r="W23" s="4" t="str">
        <f t="shared" si="1"/>
        <v>HR Y3XX/TS Y3XX/MD M02/M04/M05/M10</v>
      </c>
      <c r="X23" s="4" t="str">
        <f t="shared" si="1"/>
        <v>SLE G6 LES 10/SLE G7 LES 09</v>
      </c>
      <c r="Y23" s="4" t="str">
        <f t="shared" si="1"/>
        <v>XOB06/XOB09</v>
      </c>
      <c r="Z23" s="4" t="str">
        <f>'[1]Photon-S'!AA21</f>
        <v>/CL1311</v>
      </c>
      <c r="AA23" s="4" t="str">
        <f>'[1]Photon-S'!AB21</f>
        <v>/</v>
      </c>
      <c r="AB23" s="4" t="str">
        <f>'[1]Photon-S'!AC21</f>
        <v>/</v>
      </c>
      <c r="AC23" s="4" t="str">
        <f>'[1]Photon-S'!AD21</f>
        <v>/</v>
      </c>
      <c r="AD23" s="4" t="str">
        <f>'[1]Photon-S'!AE21</f>
        <v>/</v>
      </c>
      <c r="AE23" s="4" t="str">
        <f>'[1]Photon-S'!AF21</f>
        <v>/</v>
      </c>
    </row>
    <row r="24" spans="1:31" s="5" customFormat="1" ht="30" customHeight="1" x14ac:dyDescent="0.15">
      <c r="A24" s="14"/>
      <c r="B24" s="4" t="s">
        <v>68</v>
      </c>
      <c r="C24" s="4" t="s">
        <v>69</v>
      </c>
      <c r="D24" s="4" t="s">
        <v>70</v>
      </c>
      <c r="E24" s="4" t="s">
        <v>71</v>
      </c>
      <c r="F24" s="4"/>
      <c r="G24" s="4"/>
      <c r="H24" s="4"/>
      <c r="I24" s="4" t="str">
        <f>'[1]Photon-S'!J50</f>
        <v>V13 GEN7/HD9/H15/E-27W/E-35W/E-42W</v>
      </c>
      <c r="J24" s="4" t="str">
        <f>'[1]Photon-S'!K50</f>
        <v>CLU711/CLU712//CLU721/CLU038/CLU03J</v>
      </c>
      <c r="K24" s="4" t="str">
        <f>'[1]Photon-S'!L50</f>
        <v/>
      </c>
      <c r="L24" s="4" t="str">
        <f>'[1]Photon-S'!M50</f>
        <v>HD40/HE15/HE18/HE24/HE30/HM15/HM18/HM24/HM30</v>
      </c>
      <c r="M24" s="4" t="str">
        <f>'[1]Photon-S'!N50</f>
        <v>XUAN1919</v>
      </c>
      <c r="N24" s="4" t="str">
        <f>'[1]Photon-S'!O50</f>
        <v/>
      </c>
      <c r="O24" s="4" t="str">
        <f>'[1]Photon-S'!P50</f>
        <v>2015 H1/2025 H1</v>
      </c>
      <c r="P24" s="4" t="str">
        <f>'[1]Photon-S'!Q50</f>
        <v/>
      </c>
      <c r="Q24" s="4" t="str">
        <f>'[1]Photon-S'!R50</f>
        <v>CHM-9(XH)CXM-11/CHM-14(AC)/CXM-14(AC)</v>
      </c>
      <c r="R24" s="4" t="str">
        <f>'[1]Photon-S'!S50</f>
        <v/>
      </c>
      <c r="S24" s="4" t="str">
        <f>'[1]Photon-S'!T50</f>
        <v>S13/S15</v>
      </c>
      <c r="T24" s="4" t="str">
        <f>'[1]Photon-S'!U50</f>
        <v/>
      </c>
      <c r="U24" s="4" t="str">
        <f>'[1]Photon-S'!V50</f>
        <v>LC0X0C/LC0XXD</v>
      </c>
      <c r="V24" s="4" t="str">
        <f>'[1]Photon-S'!W50</f>
        <v>MJT 18W/24W/30W</v>
      </c>
      <c r="W24" s="4" t="str">
        <f>'[1]Photon-S'!X50</f>
        <v>FC F30/F40/MD M50</v>
      </c>
      <c r="X24" s="4" t="str">
        <f>'[1]Photon-S'!Y50</f>
        <v>SLE G6 LES 15/LES 17/SLE G7 LES 13/LES 15</v>
      </c>
      <c r="Y24" s="4" t="str">
        <f>'[1]Photon-S'!Z50</f>
        <v>XOB14</v>
      </c>
      <c r="Z24" s="4" t="str">
        <f>'[1]Photon-S'!AA22</f>
        <v/>
      </c>
      <c r="AA24" s="4" t="str">
        <f>'[1]Photon-S'!AB22</f>
        <v/>
      </c>
      <c r="AB24" s="4" t="str">
        <f>'[1]Photon-S'!AC22</f>
        <v/>
      </c>
      <c r="AC24" s="4">
        <f>'[1]Photon-S'!AD22</f>
        <v>0</v>
      </c>
      <c r="AD24" s="4">
        <f>'[1]Photon-S'!AE22</f>
        <v>0</v>
      </c>
      <c r="AE24" s="4">
        <f>'[1]Photon-S'!AF22</f>
        <v>0</v>
      </c>
    </row>
    <row r="25" spans="1:31" s="5" customFormat="1" ht="30" customHeight="1" x14ac:dyDescent="0.15">
      <c r="A25" s="14"/>
      <c r="B25" s="4" t="s">
        <v>72</v>
      </c>
      <c r="C25" s="4" t="s">
        <v>73</v>
      </c>
      <c r="D25" s="4" t="s">
        <v>74</v>
      </c>
      <c r="E25" s="4" t="s">
        <v>75</v>
      </c>
      <c r="F25" s="4"/>
      <c r="G25" s="4"/>
      <c r="H25" s="4"/>
      <c r="I25" s="4" t="str">
        <f>'[1]Photon-S'!J34</f>
        <v/>
      </c>
      <c r="J25" s="4" t="str">
        <f>'[1]Photon-S'!K34</f>
        <v/>
      </c>
      <c r="K25" s="4" t="str">
        <f>'[1]Photon-S'!L34</f>
        <v/>
      </c>
      <c r="L25" s="4" t="str">
        <f>'[1]Photon-S'!M34</f>
        <v/>
      </c>
      <c r="M25" s="4" t="str">
        <f>'[1]Photon-S'!N34</f>
        <v/>
      </c>
      <c r="N25" s="4" t="str">
        <f>'[1]Photon-S'!O34</f>
        <v/>
      </c>
      <c r="O25" s="4" t="str">
        <f>'[1]Photon-S'!P34</f>
        <v/>
      </c>
      <c r="P25" s="4" t="str">
        <f>'[1]Photon-S'!Q34</f>
        <v>LUXEON COB 1202/1203/1204HD/1205HD</v>
      </c>
      <c r="Q25" s="4" t="str">
        <f>'[1]Photon-S'!R34</f>
        <v/>
      </c>
      <c r="R25" s="4" t="str">
        <f>'[1]Photon-S'!S34</f>
        <v>NFCWL036B/048B/060B/072B</v>
      </c>
      <c r="S25" s="4" t="str">
        <f>'[1]Photon-S'!T34</f>
        <v/>
      </c>
      <c r="T25" s="4" t="str">
        <f>'[1]Photon-S'!U34</f>
        <v>Fortimo 1203/1204</v>
      </c>
      <c r="U25" s="4" t="str">
        <f>'[1]Photon-S'!V34</f>
        <v/>
      </c>
      <c r="V25" s="4" t="str">
        <f>'[1]Photon-S'!W34</f>
        <v/>
      </c>
      <c r="W25" s="4" t="str">
        <f>'[1]Photon-S'!X34</f>
        <v/>
      </c>
      <c r="X25" s="4" t="str">
        <f>'[1]Photon-S'!Y34</f>
        <v/>
      </c>
      <c r="Y25" s="4" t="str">
        <f>'[1]Photon-S'!Z34</f>
        <v/>
      </c>
      <c r="Z25" s="4" t="str">
        <f>'[1]Photon-S'!AA23</f>
        <v/>
      </c>
      <c r="AA25" s="4" t="str">
        <f>'[1]Photon-S'!AB23</f>
        <v/>
      </c>
      <c r="AB25" s="4" t="str">
        <f>'[1]Photon-S'!AC23</f>
        <v/>
      </c>
      <c r="AC25" s="4">
        <f>'[1]Photon-S'!AD23</f>
        <v>0</v>
      </c>
      <c r="AD25" s="4">
        <f>'[1]Photon-S'!AE23</f>
        <v>0</v>
      </c>
      <c r="AE25" s="4">
        <f>'[1]Photon-S'!AF23</f>
        <v>0</v>
      </c>
    </row>
    <row r="26" spans="1:31" s="5" customFormat="1" ht="30" customHeight="1" x14ac:dyDescent="0.15">
      <c r="A26" s="14"/>
      <c r="B26" s="4" t="s">
        <v>76</v>
      </c>
      <c r="C26" s="4" t="s">
        <v>77</v>
      </c>
      <c r="D26" s="4" t="s">
        <v>78</v>
      </c>
      <c r="E26" s="4" t="s">
        <v>79</v>
      </c>
      <c r="F26" s="4"/>
      <c r="G26" s="4"/>
      <c r="H26" s="4"/>
      <c r="I26" s="4" t="str">
        <f>I30</f>
        <v>H12</v>
      </c>
      <c r="J26" s="4" t="str">
        <f t="shared" ref="J26:Y26" si="2">J30</f>
        <v/>
      </c>
      <c r="K26" s="4" t="str">
        <f t="shared" si="2"/>
        <v>CXA18XX/CXB18XX/CMA18XX</v>
      </c>
      <c r="L26" s="4" t="str">
        <f t="shared" si="2"/>
        <v/>
      </c>
      <c r="M26" s="4" t="str">
        <f t="shared" si="2"/>
        <v/>
      </c>
      <c r="N26" s="4" t="str">
        <f t="shared" si="2"/>
        <v>HRB12XX</v>
      </c>
      <c r="O26" s="4" t="str">
        <f t="shared" si="2"/>
        <v>1820 HO/1820 HE</v>
      </c>
      <c r="P26" s="4" t="str">
        <f t="shared" si="2"/>
        <v>LUXEON CX PLUS CoB L04F12/L05F12/L08F14</v>
      </c>
      <c r="Q26" s="4" t="str">
        <f t="shared" si="2"/>
        <v/>
      </c>
      <c r="R26" s="4" t="str">
        <f t="shared" si="2"/>
        <v/>
      </c>
      <c r="S26" s="4" t="str">
        <f t="shared" si="2"/>
        <v/>
      </c>
      <c r="T26" s="4" t="str">
        <f t="shared" si="2"/>
        <v>CertaFlux 1204/1205/1208</v>
      </c>
      <c r="U26" s="4" t="str">
        <f t="shared" si="2"/>
        <v/>
      </c>
      <c r="V26" s="4" t="str">
        <f t="shared" si="2"/>
        <v/>
      </c>
      <c r="W26" s="4" t="str">
        <f t="shared" si="2"/>
        <v/>
      </c>
      <c r="X26" s="4" t="str">
        <f t="shared" si="2"/>
        <v/>
      </c>
      <c r="Y26" s="4" t="str">
        <f t="shared" si="2"/>
        <v/>
      </c>
      <c r="Z26" s="4" t="str">
        <f>'[1]Photon-S'!AA24</f>
        <v/>
      </c>
      <c r="AA26" s="4" t="str">
        <f>'[1]Photon-S'!AB24</f>
        <v/>
      </c>
      <c r="AB26" s="4" t="str">
        <f>'[1]Photon-S'!AC24</f>
        <v/>
      </c>
      <c r="AC26" s="4">
        <f>'[1]Photon-S'!AD24</f>
        <v>0</v>
      </c>
      <c r="AD26" s="4">
        <f>'[1]Photon-S'!AE24</f>
        <v>0</v>
      </c>
      <c r="AE26" s="4">
        <f>'[1]Photon-S'!AF24</f>
        <v>0</v>
      </c>
    </row>
    <row r="27" spans="1:31" s="5" customFormat="1" ht="30" customHeight="1" x14ac:dyDescent="0.15">
      <c r="A27" s="14"/>
      <c r="B27" s="4" t="s">
        <v>80</v>
      </c>
      <c r="C27" s="4" t="s">
        <v>81</v>
      </c>
      <c r="D27" s="4" t="s">
        <v>82</v>
      </c>
      <c r="E27" s="4" t="s">
        <v>83</v>
      </c>
      <c r="F27" s="4"/>
      <c r="G27" s="4"/>
      <c r="H27" s="4"/>
      <c r="I27" s="4" t="str">
        <f t="shared" ref="I27:Y27" si="3">I9</f>
        <v>V10 GEN6/V13 GEN6/H9</v>
      </c>
      <c r="J27" s="4" t="str">
        <f t="shared" si="3"/>
        <v>/</v>
      </c>
      <c r="K27" s="4" t="str">
        <f t="shared" si="3"/>
        <v>/CXA15XX/CXB15XX/CMA15XX</v>
      </c>
      <c r="L27" s="4" t="str">
        <f t="shared" si="3"/>
        <v>/</v>
      </c>
      <c r="M27" s="4" t="str">
        <f t="shared" si="3"/>
        <v>/</v>
      </c>
      <c r="N27" s="4" t="str">
        <f t="shared" si="3"/>
        <v>/HRB09XX</v>
      </c>
      <c r="O27" s="4" t="str">
        <f t="shared" si="3"/>
        <v>/1507 HO/1512 HO/1507 HE/1512 HE</v>
      </c>
      <c r="P27" s="4" t="str">
        <f t="shared" si="3"/>
        <v>/LUXEON CX PLUS CoB M02F09/M03F09</v>
      </c>
      <c r="Q27" s="4" t="str">
        <f t="shared" si="3"/>
        <v>/</v>
      </c>
      <c r="R27" s="4" t="str">
        <f t="shared" si="3"/>
        <v>/</v>
      </c>
      <c r="S27" s="4" t="str">
        <f t="shared" si="3"/>
        <v>/</v>
      </c>
      <c r="T27" s="4" t="str">
        <f t="shared" si="3"/>
        <v>/CertaFlux 1202/1203</v>
      </c>
      <c r="U27" s="4" t="str">
        <f t="shared" si="3"/>
        <v>/</v>
      </c>
      <c r="V27" s="4" t="str">
        <f t="shared" si="3"/>
        <v>/</v>
      </c>
      <c r="W27" s="4" t="str">
        <f t="shared" si="3"/>
        <v>HR Y5XX/FC F10/TS Y5XX/MD M20/</v>
      </c>
      <c r="X27" s="4" t="str">
        <f t="shared" si="3"/>
        <v>/</v>
      </c>
      <c r="Y27" s="4" t="str">
        <f t="shared" si="3"/>
        <v>/</v>
      </c>
      <c r="Z27" s="4" t="str">
        <f>'[1]Photon-S'!AA25</f>
        <v/>
      </c>
      <c r="AA27" s="4" t="str">
        <f>'[1]Photon-S'!AB25</f>
        <v/>
      </c>
      <c r="AB27" s="4" t="str">
        <f>'[1]Photon-S'!AC25</f>
        <v/>
      </c>
      <c r="AC27" s="4">
        <f>'[1]Photon-S'!AD25</f>
        <v>0</v>
      </c>
      <c r="AD27" s="4">
        <f>'[1]Photon-S'!AE25</f>
        <v>0</v>
      </c>
      <c r="AE27" s="4">
        <f>'[1]Photon-S'!AF25</f>
        <v>0</v>
      </c>
    </row>
    <row r="28" spans="1:31" s="5" customFormat="1" ht="30" customHeight="1" x14ac:dyDescent="0.15">
      <c r="A28" s="14"/>
      <c r="B28" s="4" t="s">
        <v>84</v>
      </c>
      <c r="C28" s="4" t="s">
        <v>85</v>
      </c>
      <c r="D28" s="4" t="s">
        <v>86</v>
      </c>
      <c r="E28" s="4" t="s">
        <v>87</v>
      </c>
      <c r="F28" s="4"/>
      <c r="G28" s="4"/>
      <c r="H28" s="4"/>
      <c r="I28" s="4" t="str">
        <f t="shared" ref="I28:Y28" si="4">I18</f>
        <v/>
      </c>
      <c r="J28" s="4" t="str">
        <f t="shared" si="4"/>
        <v/>
      </c>
      <c r="K28" s="4" t="str">
        <f t="shared" si="4"/>
        <v/>
      </c>
      <c r="L28" s="4" t="str">
        <f t="shared" si="4"/>
        <v/>
      </c>
      <c r="M28" s="4" t="str">
        <f t="shared" si="4"/>
        <v/>
      </c>
      <c r="N28" s="4" t="str">
        <f t="shared" si="4"/>
        <v/>
      </c>
      <c r="O28" s="4" t="str">
        <f t="shared" si="4"/>
        <v/>
      </c>
      <c r="P28" s="4" t="str">
        <f t="shared" si="4"/>
        <v/>
      </c>
      <c r="Q28" s="4" t="str">
        <f t="shared" si="4"/>
        <v>CHM-9(AA)/CXM-9(AA)</v>
      </c>
      <c r="R28" s="4" t="str">
        <f t="shared" si="4"/>
        <v/>
      </c>
      <c r="S28" s="4" t="str">
        <f t="shared" si="4"/>
        <v/>
      </c>
      <c r="T28" s="4" t="str">
        <f t="shared" si="4"/>
        <v/>
      </c>
      <c r="U28" s="4" t="str">
        <f t="shared" si="4"/>
        <v/>
      </c>
      <c r="V28" s="4" t="str">
        <f t="shared" si="4"/>
        <v/>
      </c>
      <c r="W28" s="4" t="str">
        <f t="shared" si="4"/>
        <v/>
      </c>
      <c r="X28" s="4" t="str">
        <f t="shared" si="4"/>
        <v/>
      </c>
      <c r="Y28" s="4" t="str">
        <f t="shared" si="4"/>
        <v/>
      </c>
      <c r="Z28" s="4" t="str">
        <f>'[1]Photon-S'!AA26</f>
        <v/>
      </c>
      <c r="AA28" s="4" t="str">
        <f>'[1]Photon-S'!AB26</f>
        <v/>
      </c>
      <c r="AB28" s="4" t="str">
        <f>'[1]Photon-S'!AC26</f>
        <v/>
      </c>
      <c r="AC28" s="4">
        <f>'[1]Photon-S'!AD26</f>
        <v>0</v>
      </c>
      <c r="AD28" s="4">
        <f>'[1]Photon-S'!AE26</f>
        <v>0</v>
      </c>
      <c r="AE28" s="4">
        <f>'[1]Photon-S'!AF26</f>
        <v>0</v>
      </c>
    </row>
    <row r="29" spans="1:31" s="5" customFormat="1" ht="30" customHeight="1" x14ac:dyDescent="0.15">
      <c r="A29" s="14"/>
      <c r="B29" s="4" t="s">
        <v>88</v>
      </c>
      <c r="C29" s="4" t="s">
        <v>89</v>
      </c>
      <c r="D29" s="4" t="s">
        <v>90</v>
      </c>
      <c r="E29" s="4" t="s">
        <v>91</v>
      </c>
      <c r="F29" s="4"/>
      <c r="G29" s="4"/>
      <c r="H29" s="4"/>
      <c r="I29" s="4" t="str">
        <f>CONCATENATE([1]光源开孔!B6)</f>
        <v/>
      </c>
      <c r="J29" s="4" t="str">
        <f>CONCATENATE([1]光源开孔!C6)</f>
        <v/>
      </c>
      <c r="K29" s="4" t="str">
        <f>CONCATENATE([1]光源开孔!D6)</f>
        <v/>
      </c>
      <c r="L29" s="4" t="str">
        <f>CONCATENATE([1]光源开孔!E6)</f>
        <v/>
      </c>
      <c r="M29" s="4" t="str">
        <f>CONCATENATE([1]光源开孔!F6)</f>
        <v>JU1215</v>
      </c>
      <c r="N29" s="4" t="str">
        <f>CONCATENATE([1]光源开孔!G6)</f>
        <v/>
      </c>
      <c r="O29" s="4" t="str">
        <f>CONCATENATE([1]光源开孔!H6)</f>
        <v/>
      </c>
      <c r="P29" s="4" t="str">
        <f>CONCATENATE([1]光源开孔!I6)</f>
        <v>LUXEON COB 1202S/1202HD</v>
      </c>
      <c r="Q29" s="4" t="str">
        <f>CONCATENATE([1]光源开孔!J6)</f>
        <v/>
      </c>
      <c r="R29" s="4" t="str">
        <f>CONCATENATE([1]光源开孔!K6)</f>
        <v>NTCWS024B/NTCWT012B</v>
      </c>
      <c r="S29" s="4" t="str">
        <f>CONCATENATE([1]光源开孔!L6)</f>
        <v/>
      </c>
      <c r="T29" s="4" t="str">
        <f>CONCATENATE([1]光源开孔!M6)</f>
        <v>Fortimo 1202</v>
      </c>
      <c r="U29" s="4" t="str">
        <f>CONCATENATE([1]光源开孔!N6)</f>
        <v/>
      </c>
      <c r="V29" s="4" t="str">
        <f>CONCATENATE([1]光源开孔!O6)</f>
        <v/>
      </c>
      <c r="W29" s="4" t="str">
        <f>CONCATENATE([1]光源开孔!P6)</f>
        <v/>
      </c>
      <c r="X29" s="4" t="str">
        <f>CONCATENATE([1]光源开孔!Q6)</f>
        <v/>
      </c>
      <c r="Y29" s="4" t="str">
        <f>CONCATENATE([1]光源开孔!R6)</f>
        <v/>
      </c>
      <c r="Z29" s="4" t="str">
        <f>CONCATENATE([1]光源开孔!S6)</f>
        <v/>
      </c>
      <c r="AA29" s="4" t="str">
        <f>CONCATENATE([1]光源开孔!T6)</f>
        <v/>
      </c>
      <c r="AB29" s="4" t="str">
        <f>CONCATENATE([1]光源开孔!U6)</f>
        <v/>
      </c>
      <c r="AC29" s="4" t="str">
        <f>CONCATENATE([1]光源开孔!V6)</f>
        <v/>
      </c>
      <c r="AD29" s="4" t="str">
        <f>CONCATENATE([1]光源开孔!W6)</f>
        <v/>
      </c>
      <c r="AE29" s="4" t="str">
        <f>CONCATENATE([1]光源开孔!X6)</f>
        <v/>
      </c>
    </row>
    <row r="30" spans="1:31" ht="30" customHeight="1" x14ac:dyDescent="0.15">
      <c r="A30" s="15" t="s">
        <v>92</v>
      </c>
      <c r="B30" s="8" t="s">
        <v>93</v>
      </c>
      <c r="C30" s="8" t="s">
        <v>94</v>
      </c>
      <c r="D30" s="8" t="s">
        <v>95</v>
      </c>
      <c r="E30" s="9" t="s">
        <v>96</v>
      </c>
      <c r="F30" s="9"/>
      <c r="G30" s="9"/>
      <c r="H30" s="9"/>
      <c r="I30" s="8" t="str">
        <f>CONCATENATE([1]光源开孔!B19)</f>
        <v>H12</v>
      </c>
      <c r="J30" s="8" t="str">
        <f>CONCATENATE([1]光源开孔!C19)</f>
        <v/>
      </c>
      <c r="K30" s="8" t="str">
        <f>CONCATENATE([1]光源开孔!D19)</f>
        <v>CXA18XX/CXB18XX/CMA18XX</v>
      </c>
      <c r="L30" s="8" t="str">
        <f>CONCATENATE([1]光源开孔!E19)</f>
        <v/>
      </c>
      <c r="M30" s="8" t="str">
        <f>CONCATENATE([1]光源开孔!F19)</f>
        <v/>
      </c>
      <c r="N30" s="8" t="str">
        <f>CONCATENATE([1]光源开孔!G19)</f>
        <v>HRB12XX</v>
      </c>
      <c r="O30" s="8" t="str">
        <f>CONCATENATE([1]光源开孔!H19)</f>
        <v>1820 HO/1820 HE</v>
      </c>
      <c r="P30" s="8" t="str">
        <f>CONCATENATE([1]光源开孔!I19)</f>
        <v>LUXEON CX PLUS CoB L04F12/L05F12/L08F14</v>
      </c>
      <c r="Q30" s="8" t="str">
        <f>CONCATENATE([1]光源开孔!J19)</f>
        <v/>
      </c>
      <c r="R30" s="8" t="str">
        <f>CONCATENATE([1]光源开孔!K19)</f>
        <v/>
      </c>
      <c r="S30" s="8" t="str">
        <f>CONCATENATE([1]光源开孔!L19)</f>
        <v/>
      </c>
      <c r="T30" s="8" t="str">
        <f>CONCATENATE([1]光源开孔!M19)</f>
        <v>CertaFlux 1204/1205/1208</v>
      </c>
      <c r="U30" s="8" t="str">
        <f>CONCATENATE([1]光源开孔!N19)</f>
        <v/>
      </c>
      <c r="V30" s="8" t="str">
        <f>CONCATENATE([1]光源开孔!O19)</f>
        <v/>
      </c>
      <c r="W30" s="8" t="str">
        <f>CONCATENATE([1]光源开孔!P19)</f>
        <v/>
      </c>
      <c r="X30" s="8" t="str">
        <f>CONCATENATE([1]光源开孔!Q19)</f>
        <v/>
      </c>
      <c r="Y30" s="8" t="str">
        <f>CONCATENATE([1]光源开孔!R19)</f>
        <v/>
      </c>
      <c r="Z30" s="8" t="str">
        <f>'[1]Photon-S'!AA28</f>
        <v>CR1511</v>
      </c>
      <c r="AA30" s="8" t="str">
        <f>'[1]Photon-S'!AB28</f>
        <v/>
      </c>
      <c r="AB30" s="8" t="str">
        <f>'[1]Photon-S'!AC28</f>
        <v/>
      </c>
      <c r="AC30" s="8">
        <f>'[1]Photon-S'!AD28</f>
        <v>0</v>
      </c>
      <c r="AD30" s="8">
        <f>'[1]Photon-S'!AE28</f>
        <v>0</v>
      </c>
      <c r="AE30" s="8">
        <f>'[1]Photon-S'!AF28</f>
        <v>0</v>
      </c>
    </row>
    <row r="31" spans="1:31" ht="30" customHeight="1" x14ac:dyDescent="0.15">
      <c r="A31" s="15"/>
      <c r="B31" s="8" t="s">
        <v>97</v>
      </c>
      <c r="C31" s="8" t="s">
        <v>98</v>
      </c>
      <c r="D31" s="8" t="s">
        <v>99</v>
      </c>
      <c r="E31" s="9" t="s">
        <v>100</v>
      </c>
      <c r="F31" s="9"/>
      <c r="G31" s="9"/>
      <c r="H31" s="9"/>
      <c r="I31" s="8" t="str">
        <f>'[1]Photon-S'!J36</f>
        <v>V13 GEN7/HD9/H15/E-27W/E-35W/E-42W</v>
      </c>
      <c r="J31" s="8" t="str">
        <f>'[1]Photon-S'!K36</f>
        <v>CLU711/CLU712//CLU721/CLU038/CLU03J</v>
      </c>
      <c r="K31" s="8" t="str">
        <f>'[1]Photon-S'!L36</f>
        <v/>
      </c>
      <c r="L31" s="8" t="str">
        <f>'[1]Photon-S'!M36</f>
        <v>HD40/HE15/HE18/HE24/HE30/HM15/HM18/HM24/HM30</v>
      </c>
      <c r="M31" s="8" t="str">
        <f>'[1]Photon-S'!N36</f>
        <v>XUAN1919</v>
      </c>
      <c r="N31" s="8" t="str">
        <f>'[1]Photon-S'!O36</f>
        <v/>
      </c>
      <c r="O31" s="8" t="str">
        <f>'[1]Photon-S'!P36</f>
        <v>2015 H1/2025 H1</v>
      </c>
      <c r="P31" s="8" t="str">
        <f>'[1]Photon-S'!Q36</f>
        <v/>
      </c>
      <c r="Q31" s="8" t="str">
        <f>'[1]Photon-S'!R36</f>
        <v>CHM-9(XH)CXM-11/CHM-14(AC)/CXM-14(AC)</v>
      </c>
      <c r="R31" s="8" t="str">
        <f>'[1]Photon-S'!S36</f>
        <v/>
      </c>
      <c r="S31" s="8" t="str">
        <f>'[1]Photon-S'!T36</f>
        <v>S13/S15</v>
      </c>
      <c r="T31" s="8" t="str">
        <f>'[1]Photon-S'!U36</f>
        <v/>
      </c>
      <c r="U31" s="8" t="str">
        <f>'[1]Photon-S'!V36</f>
        <v>LC0X0C/LC0XXD</v>
      </c>
      <c r="V31" s="8" t="str">
        <f>'[1]Photon-S'!W36</f>
        <v>MJT 18W/24W/30W</v>
      </c>
      <c r="W31" s="8" t="str">
        <f>'[1]Photon-S'!X36</f>
        <v>FC F30/F40/MD M50</v>
      </c>
      <c r="X31" s="8" t="str">
        <f>'[1]Photon-S'!Y36</f>
        <v>SLE G6 LES 15/LES 17/SLE G7 LES 13/LES 15</v>
      </c>
      <c r="Y31" s="8" t="str">
        <f>'[1]Photon-S'!Z36</f>
        <v>XOB14</v>
      </c>
      <c r="Z31" s="8" t="str">
        <f>'[1]Photon-S'!AA29</f>
        <v/>
      </c>
      <c r="AA31" s="8" t="str">
        <f>'[1]Photon-S'!AB29</f>
        <v/>
      </c>
      <c r="AB31" s="8" t="str">
        <f>'[1]Photon-S'!AC29</f>
        <v/>
      </c>
      <c r="AC31" s="8">
        <f>'[1]Photon-S'!AD29</f>
        <v>0</v>
      </c>
      <c r="AD31" s="8">
        <f>'[1]Photon-S'!AE29</f>
        <v>0</v>
      </c>
      <c r="AE31" s="8">
        <f>'[1]Photon-S'!AF29</f>
        <v>0</v>
      </c>
    </row>
    <row r="32" spans="1:31" ht="30" customHeight="1" x14ac:dyDescent="0.15">
      <c r="A32" s="15"/>
      <c r="B32" s="8" t="s">
        <v>101</v>
      </c>
      <c r="C32" s="8" t="s">
        <v>102</v>
      </c>
      <c r="D32" s="8" t="s">
        <v>103</v>
      </c>
      <c r="E32" s="9" t="s">
        <v>104</v>
      </c>
      <c r="F32" s="9"/>
      <c r="G32" s="9"/>
      <c r="H32" s="9"/>
      <c r="I32" s="8" t="str">
        <f>'[1]Photon-S'!J33</f>
        <v/>
      </c>
      <c r="J32" s="8" t="str">
        <f>'[1]Photon-S'!K33</f>
        <v/>
      </c>
      <c r="K32" s="8" t="str">
        <f>'[1]Photon-S'!L33</f>
        <v/>
      </c>
      <c r="L32" s="8" t="str">
        <f>'[1]Photon-S'!M33</f>
        <v/>
      </c>
      <c r="M32" s="8" t="str">
        <f>'[1]Photon-S'!N33</f>
        <v>JU2024</v>
      </c>
      <c r="N32" s="8" t="str">
        <f>'[1]Photon-S'!O33</f>
        <v/>
      </c>
      <c r="O32" s="8" t="str">
        <f>'[1]Photon-S'!P33</f>
        <v/>
      </c>
      <c r="P32" s="8" t="str">
        <f>'[1]Photon-S'!Q33</f>
        <v>LUXEON COB 1204/1205/1208</v>
      </c>
      <c r="Q32" s="8" t="str">
        <f>'[1]Photon-S'!R33</f>
        <v/>
      </c>
      <c r="R32" s="8" t="str">
        <f>'[1]Photon-S'!S33</f>
        <v/>
      </c>
      <c r="S32" s="8" t="str">
        <f>'[1]Photon-S'!T33</f>
        <v/>
      </c>
      <c r="T32" s="8" t="str">
        <f>'[1]Photon-S'!U33</f>
        <v>Fortimo 1205/Fortimo 1208</v>
      </c>
      <c r="U32" s="8" t="str">
        <f>'[1]Photon-S'!V33</f>
        <v/>
      </c>
      <c r="V32" s="8" t="str">
        <f>'[1]Photon-S'!W33</f>
        <v/>
      </c>
      <c r="W32" s="8" t="str">
        <f>'[1]Photon-S'!X33</f>
        <v/>
      </c>
      <c r="X32" s="8" t="str">
        <f>'[1]Photon-S'!Y33</f>
        <v/>
      </c>
      <c r="Y32" s="8" t="str">
        <f>'[1]Photon-S'!Z33</f>
        <v/>
      </c>
      <c r="Z32" s="8" t="str">
        <f>'[1]Photon-S'!AA30</f>
        <v>CL2517</v>
      </c>
      <c r="AA32" s="8" t="str">
        <f>'[1]Photon-S'!AB30</f>
        <v/>
      </c>
      <c r="AB32" s="8" t="str">
        <f>'[1]Photon-S'!AC30</f>
        <v/>
      </c>
      <c r="AC32" s="8">
        <f>'[1]Photon-S'!AD30</f>
        <v>0</v>
      </c>
      <c r="AD32" s="8">
        <f>'[1]Photon-S'!AE30</f>
        <v>0</v>
      </c>
      <c r="AE32" s="8">
        <f>'[1]Photon-S'!AF30</f>
        <v>0</v>
      </c>
    </row>
    <row r="33" spans="1:31" ht="30" customHeight="1" x14ac:dyDescent="0.15">
      <c r="A33" s="15"/>
      <c r="B33" s="8" t="s">
        <v>105</v>
      </c>
      <c r="C33" s="8" t="s">
        <v>106</v>
      </c>
      <c r="D33" s="8" t="s">
        <v>107</v>
      </c>
      <c r="E33" s="9" t="s">
        <v>108</v>
      </c>
      <c r="F33" s="9" t="s">
        <v>109</v>
      </c>
      <c r="G33" s="9"/>
      <c r="H33" s="9"/>
      <c r="I33" s="8" t="str">
        <f>CONCATENATE(I27,"/",I26)</f>
        <v>V10 GEN6/V13 GEN6/H9/H12</v>
      </c>
      <c r="J33" s="8" t="str">
        <f>CONCATENATE(J27,J26)</f>
        <v>/</v>
      </c>
      <c r="K33" s="8" t="str">
        <f t="shared" ref="K33:Y33" si="5">CONCATENATE(K27,K26)</f>
        <v>/CXA15XX/CXB15XX/CMA15XXCXA18XX/CXB18XX/CMA18XX</v>
      </c>
      <c r="L33" s="8" t="str">
        <f t="shared" si="5"/>
        <v>/</v>
      </c>
      <c r="M33" s="8" t="str">
        <f t="shared" si="5"/>
        <v>/</v>
      </c>
      <c r="N33" s="8" t="str">
        <f>CONCATENATE(N27,"/",N26)</f>
        <v>/HRB09XX/HRB12XX</v>
      </c>
      <c r="O33" s="8" t="str">
        <f>CONCATENATE(O27,"/",O26)</f>
        <v>/1507 HO/1512 HO/1507 HE/1512 HE/1820 HO/1820 HE</v>
      </c>
      <c r="P33" s="8" t="str">
        <f>CONCATENATE(P27,"/",P26)</f>
        <v>/LUXEON CX PLUS CoB M02F09/M03F09/LUXEON CX PLUS CoB L04F12/L05F12/L08F14</v>
      </c>
      <c r="Q33" s="8" t="str">
        <f t="shared" si="5"/>
        <v>/</v>
      </c>
      <c r="R33" s="8" t="str">
        <f t="shared" si="5"/>
        <v>/</v>
      </c>
      <c r="S33" s="8" t="str">
        <f t="shared" si="5"/>
        <v>/</v>
      </c>
      <c r="T33" s="8" t="str">
        <f>CONCATENATE(T27,"/",T26)</f>
        <v>/CertaFlux 1202/1203/CertaFlux 1204/1205/1208</v>
      </c>
      <c r="U33" s="8" t="str">
        <f t="shared" si="5"/>
        <v>/</v>
      </c>
      <c r="V33" s="8" t="str">
        <f t="shared" si="5"/>
        <v>/</v>
      </c>
      <c r="W33" s="8" t="str">
        <f>CONCATENATE(W27,"/",W26)</f>
        <v>HR Y5XX/FC F10/TS Y5XX/MD M20//</v>
      </c>
      <c r="X33" s="8" t="str">
        <f t="shared" si="5"/>
        <v>/</v>
      </c>
      <c r="Y33" s="8" t="str">
        <f t="shared" si="5"/>
        <v>/</v>
      </c>
      <c r="Z33" s="8" t="str">
        <f>'[1]Photon-S'!AA31</f>
        <v>CR1511/</v>
      </c>
      <c r="AA33" s="8" t="str">
        <f>'[1]Photon-S'!AB31</f>
        <v>/</v>
      </c>
      <c r="AB33" s="8" t="str">
        <f>'[1]Photon-S'!AC31</f>
        <v>/</v>
      </c>
      <c r="AC33" s="8" t="str">
        <f>'[1]Photon-S'!AD31</f>
        <v>/</v>
      </c>
      <c r="AD33" s="8" t="str">
        <f>'[1]Photon-S'!AE31</f>
        <v>/</v>
      </c>
      <c r="AE33" s="8">
        <f>'[1]Photon-S'!AF31</f>
        <v>0</v>
      </c>
    </row>
    <row r="34" spans="1:31" ht="30" customHeight="1" x14ac:dyDescent="0.15">
      <c r="A34" s="15"/>
      <c r="B34" s="8" t="s">
        <v>110</v>
      </c>
      <c r="C34" s="8" t="s">
        <v>111</v>
      </c>
      <c r="D34" s="8" t="s">
        <v>112</v>
      </c>
      <c r="E34" s="9" t="s">
        <v>113</v>
      </c>
      <c r="F34" s="9"/>
      <c r="G34" s="9"/>
      <c r="H34" s="9"/>
      <c r="I34" s="8" t="str">
        <f>I23</f>
        <v>V10 GEN7/HD6/E-7W/E-13W/E-18W</v>
      </c>
      <c r="J34" s="8" t="str">
        <f t="shared" ref="J34:Y34" si="6">J23</f>
        <v>CLU701/CLU702/CLU7B2/CLU7A2/CLU028/CLU02J</v>
      </c>
      <c r="K34" s="8" t="str">
        <f t="shared" si="6"/>
        <v/>
      </c>
      <c r="L34" s="8" t="str">
        <f t="shared" si="6"/>
        <v>HM10/HD10/HD13/HD24/HE03/HM03/HE06/HM06/HE09/HM09/HE13/HM13</v>
      </c>
      <c r="M34" s="8" t="str">
        <f t="shared" si="6"/>
        <v>XUAN1313</v>
      </c>
      <c r="N34" s="8" t="str">
        <f t="shared" si="6"/>
        <v/>
      </c>
      <c r="O34" s="8" t="str">
        <f t="shared" si="6"/>
        <v>1309 H1/1312 H1</v>
      </c>
      <c r="P34" s="8" t="str">
        <f t="shared" si="6"/>
        <v/>
      </c>
      <c r="Q34" s="8" t="str">
        <f t="shared" si="6"/>
        <v>CXM-3/CXM-4/CXM-6(GEN4)/CHM-9(AC)/CLM-9/CXM-9(AC)</v>
      </c>
      <c r="R34" s="8" t="str">
        <f t="shared" si="6"/>
        <v/>
      </c>
      <c r="S34" s="8" t="str">
        <f t="shared" si="6"/>
        <v>S9</v>
      </c>
      <c r="T34" s="8" t="str">
        <f t="shared" si="6"/>
        <v/>
      </c>
      <c r="U34" s="8" t="str">
        <f t="shared" si="6"/>
        <v>LC010C/LC00XD/LC013D</v>
      </c>
      <c r="V34" s="8" t="str">
        <f t="shared" si="6"/>
        <v>MJT 6W/9W12W</v>
      </c>
      <c r="W34" s="8" t="str">
        <f t="shared" si="6"/>
        <v>HR Y3XX/TS Y3XX/MD M02/M04/M05/M10</v>
      </c>
      <c r="X34" s="8" t="str">
        <f t="shared" si="6"/>
        <v>SLE G6 LES 10/SLE G7 LES 09</v>
      </c>
      <c r="Y34" s="8" t="str">
        <f t="shared" si="6"/>
        <v>XOB06/XOB09</v>
      </c>
      <c r="Z34" s="8" t="str">
        <f>'[1]Photon-S'!AA32</f>
        <v>CR1814/CL2517</v>
      </c>
      <c r="AA34" s="8" t="str">
        <f>'[1]Photon-S'!AB32</f>
        <v>/</v>
      </c>
      <c r="AB34" s="8" t="str">
        <f>'[1]Photon-S'!AC32</f>
        <v>/</v>
      </c>
      <c r="AC34" s="8" t="str">
        <f>'[1]Photon-S'!AD32</f>
        <v>/</v>
      </c>
      <c r="AD34" s="8" t="str">
        <f>'[1]Photon-S'!AE32</f>
        <v>/</v>
      </c>
      <c r="AE34" s="8">
        <f>'[1]Photon-S'!AF32</f>
        <v>0</v>
      </c>
    </row>
    <row r="35" spans="1:31" ht="30" customHeight="1" x14ac:dyDescent="0.15">
      <c r="A35" s="15"/>
      <c r="B35" s="8" t="s">
        <v>114</v>
      </c>
      <c r="C35" s="8" t="s">
        <v>115</v>
      </c>
      <c r="D35" s="8" t="s">
        <v>116</v>
      </c>
      <c r="E35" s="9" t="s">
        <v>117</v>
      </c>
      <c r="F35" s="9"/>
      <c r="G35" s="9"/>
      <c r="H35" s="9"/>
      <c r="I35" s="8"/>
      <c r="J35" s="8"/>
      <c r="K35" s="8"/>
      <c r="L35" s="8"/>
      <c r="M35" s="8" t="str">
        <f>M32</f>
        <v>JU2024</v>
      </c>
      <c r="N35" s="8" t="str">
        <f t="shared" ref="N35:X35" si="7">N32</f>
        <v/>
      </c>
      <c r="O35" s="8" t="str">
        <f t="shared" si="7"/>
        <v/>
      </c>
      <c r="P35" s="8" t="str">
        <f t="shared" si="7"/>
        <v>LUXEON COB 1204/1205/1208</v>
      </c>
      <c r="Q35" s="8" t="str">
        <f t="shared" si="7"/>
        <v/>
      </c>
      <c r="R35" s="8" t="str">
        <f t="shared" si="7"/>
        <v/>
      </c>
      <c r="S35" s="8" t="str">
        <f t="shared" si="7"/>
        <v/>
      </c>
      <c r="T35" s="8" t="str">
        <f t="shared" si="7"/>
        <v>Fortimo 1205/Fortimo 1208</v>
      </c>
      <c r="U35" s="8" t="str">
        <f t="shared" si="7"/>
        <v/>
      </c>
      <c r="V35" s="8" t="str">
        <f t="shared" si="7"/>
        <v/>
      </c>
      <c r="W35" s="8" t="str">
        <f t="shared" si="7"/>
        <v/>
      </c>
      <c r="X35" s="8" t="str">
        <f t="shared" si="7"/>
        <v/>
      </c>
      <c r="Y35" s="8"/>
      <c r="Z35" s="8" t="str">
        <f>'[1]Photon-S'!AA33</f>
        <v/>
      </c>
      <c r="AA35" s="8" t="str">
        <f>'[1]Photon-S'!AB33</f>
        <v/>
      </c>
      <c r="AB35" s="8" t="str">
        <f>'[1]Photon-S'!AC33</f>
        <v/>
      </c>
      <c r="AC35" s="8" t="str">
        <f>'[1]Photon-S'!AD33</f>
        <v/>
      </c>
      <c r="AD35" s="8" t="str">
        <f>'[1]Photon-S'!AE33</f>
        <v/>
      </c>
      <c r="AE35" s="8">
        <f>'[1]Photon-S'!AF33</f>
        <v>0</v>
      </c>
    </row>
    <row r="36" spans="1:31" ht="30" customHeight="1" x14ac:dyDescent="0.15">
      <c r="A36" s="15"/>
      <c r="B36" s="8" t="s">
        <v>118</v>
      </c>
      <c r="C36" s="8" t="s">
        <v>119</v>
      </c>
      <c r="D36" s="8" t="s">
        <v>120</v>
      </c>
      <c r="E36" s="9" t="s">
        <v>121</v>
      </c>
      <c r="F36" s="9"/>
      <c r="G36" s="9"/>
      <c r="H36" s="9"/>
      <c r="I36" s="8" t="s">
        <v>122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 t="str">
        <f>'[1]Photon-S'!AA34</f>
        <v/>
      </c>
      <c r="AA36" s="8" t="str">
        <f>'[1]Photon-S'!AB34</f>
        <v/>
      </c>
      <c r="AB36" s="8" t="str">
        <f>'[1]Photon-S'!AC34</f>
        <v/>
      </c>
      <c r="AC36" s="8" t="str">
        <f>'[1]Photon-S'!AD34</f>
        <v/>
      </c>
      <c r="AD36" s="8" t="str">
        <f>'[1]Photon-S'!AE34</f>
        <v/>
      </c>
      <c r="AE36" s="8">
        <f>'[1]Photon-S'!AF34</f>
        <v>0</v>
      </c>
    </row>
    <row r="37" spans="1:31" ht="30" customHeight="1" x14ac:dyDescent="0.15">
      <c r="A37" s="15"/>
      <c r="B37" s="8" t="s">
        <v>123</v>
      </c>
      <c r="C37" s="8" t="s">
        <v>124</v>
      </c>
      <c r="D37" s="8" t="s">
        <v>125</v>
      </c>
      <c r="E37" s="9" t="s">
        <v>126</v>
      </c>
      <c r="F37" s="9"/>
      <c r="G37" s="9"/>
      <c r="H37" s="9"/>
      <c r="I37" s="8" t="s">
        <v>127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 t="str">
        <f>'[1]Photon-S'!AA35</f>
        <v>CL1311</v>
      </c>
      <c r="AA37" s="8" t="str">
        <f>'[1]Photon-S'!AB35</f>
        <v/>
      </c>
      <c r="AB37" s="8">
        <f>'[1]Photon-S'!AC35</f>
        <v>0</v>
      </c>
      <c r="AC37" s="8">
        <f>'[1]Photon-S'!AD35</f>
        <v>0</v>
      </c>
      <c r="AD37" s="8">
        <f>'[1]Photon-S'!AE35</f>
        <v>0</v>
      </c>
      <c r="AE37" s="8">
        <f>'[1]Photon-S'!AF35</f>
        <v>0</v>
      </c>
    </row>
    <row r="38" spans="1:31" ht="30" customHeight="1" x14ac:dyDescent="0.15">
      <c r="A38" s="15"/>
      <c r="B38" s="8" t="s">
        <v>128</v>
      </c>
      <c r="C38" s="8" t="s">
        <v>129</v>
      </c>
      <c r="D38" s="8" t="s">
        <v>130</v>
      </c>
      <c r="E38" s="9" t="s">
        <v>131</v>
      </c>
      <c r="F38" s="9"/>
      <c r="G38" s="9"/>
      <c r="H38" s="9"/>
      <c r="I38" s="8"/>
      <c r="J38" s="8" t="s">
        <v>132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 t="str">
        <f>'[1]Photon-S'!AA36</f>
        <v>CL2517</v>
      </c>
      <c r="AA38" s="8" t="str">
        <f>'[1]Photon-S'!AB36</f>
        <v/>
      </c>
      <c r="AB38" s="8" t="str">
        <f>'[1]Photon-S'!AC36</f>
        <v/>
      </c>
      <c r="AC38" s="8" t="str">
        <f>'[1]Photon-S'!AD36</f>
        <v/>
      </c>
      <c r="AD38" s="8" t="str">
        <f>'[1]Photon-S'!AE36</f>
        <v/>
      </c>
      <c r="AE38" s="8">
        <f>'[1]Photon-S'!AF36</f>
        <v>0</v>
      </c>
    </row>
    <row r="39" spans="1:31" ht="30" customHeight="1" x14ac:dyDescent="0.15">
      <c r="A39" s="15"/>
      <c r="B39" s="8" t="s">
        <v>133</v>
      </c>
      <c r="C39" s="8" t="s">
        <v>134</v>
      </c>
      <c r="D39" s="8" t="s">
        <v>135</v>
      </c>
      <c r="E39" s="9" t="s">
        <v>136</v>
      </c>
      <c r="F39" s="9"/>
      <c r="G39" s="9"/>
      <c r="H39" s="9"/>
      <c r="I39" s="8"/>
      <c r="J39" s="8" t="s">
        <v>137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 t="str">
        <f>'[1]Photon-S'!AA37</f>
        <v>/</v>
      </c>
      <c r="AA39" s="8">
        <f>'[1]Photon-S'!AB37</f>
        <v>0</v>
      </c>
      <c r="AB39" s="8">
        <f>'[1]Photon-S'!AC37</f>
        <v>0</v>
      </c>
      <c r="AC39" s="8">
        <f>'[1]Photon-S'!AD37</f>
        <v>0</v>
      </c>
      <c r="AD39" s="8">
        <f>'[1]Photon-S'!AE37</f>
        <v>0</v>
      </c>
      <c r="AE39" s="8">
        <f>'[1]Photon-S'!AF37</f>
        <v>0</v>
      </c>
    </row>
    <row r="40" spans="1:31" ht="30" customHeight="1" x14ac:dyDescent="0.15">
      <c r="A40" s="15"/>
      <c r="B40" s="8" t="s">
        <v>138</v>
      </c>
      <c r="C40" s="8" t="s">
        <v>139</v>
      </c>
      <c r="D40" s="8" t="s">
        <v>140</v>
      </c>
      <c r="E40" s="9" t="s">
        <v>141</v>
      </c>
      <c r="F40" s="9"/>
      <c r="G40" s="9"/>
      <c r="H40" s="9"/>
      <c r="I40" s="8"/>
      <c r="J40" s="8" t="s">
        <v>142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 t="str">
        <f>'[1]Photon-S'!AA38</f>
        <v>CR1814/CL2517</v>
      </c>
      <c r="AA40" s="8">
        <f>'[1]Photon-S'!AB38</f>
        <v>0</v>
      </c>
      <c r="AB40" s="8">
        <f>'[1]Photon-S'!AC38</f>
        <v>0</v>
      </c>
      <c r="AC40" s="8">
        <f>'[1]Photon-S'!AD38</f>
        <v>0</v>
      </c>
      <c r="AD40" s="8">
        <f>'[1]Photon-S'!AE38</f>
        <v>0</v>
      </c>
      <c r="AE40" s="8">
        <f>'[1]Photon-S'!AF38</f>
        <v>0</v>
      </c>
    </row>
    <row r="41" spans="1:31" ht="30" customHeight="1" x14ac:dyDescent="0.15">
      <c r="A41" s="15"/>
      <c r="B41" s="8" t="s">
        <v>143</v>
      </c>
      <c r="C41" s="8" t="s">
        <v>144</v>
      </c>
      <c r="D41" s="8" t="s">
        <v>145</v>
      </c>
      <c r="E41" s="9" t="s">
        <v>146</v>
      </c>
      <c r="F41" s="9"/>
      <c r="G41" s="9"/>
      <c r="H41" s="9"/>
      <c r="I41" s="8"/>
      <c r="J41" s="8"/>
      <c r="K41" s="8"/>
      <c r="L41" s="8"/>
      <c r="M41" s="8"/>
      <c r="N41" s="8"/>
      <c r="O41" s="8"/>
      <c r="P41" s="8"/>
      <c r="Q41" s="8" t="s">
        <v>147</v>
      </c>
      <c r="R41" s="8"/>
      <c r="S41" s="8"/>
      <c r="T41" s="8"/>
      <c r="U41" s="8"/>
      <c r="V41" s="8"/>
      <c r="W41" s="8"/>
      <c r="X41" s="8"/>
      <c r="Y41" s="8"/>
      <c r="Z41" s="8" t="str">
        <f>'[1]Photon-S'!AA39</f>
        <v/>
      </c>
      <c r="AA41" s="8">
        <f>'[1]Photon-S'!AB39</f>
        <v>0</v>
      </c>
      <c r="AB41" s="8">
        <f>'[1]Photon-S'!AC39</f>
        <v>0</v>
      </c>
      <c r="AC41" s="8">
        <f>'[1]Photon-S'!AD39</f>
        <v>0</v>
      </c>
      <c r="AD41" s="8">
        <f>'[1]Photon-S'!AE39</f>
        <v>0</v>
      </c>
      <c r="AE41" s="8">
        <f>'[1]Photon-S'!AF39</f>
        <v>0</v>
      </c>
    </row>
    <row r="42" spans="1:31" ht="30" customHeight="1" x14ac:dyDescent="0.15">
      <c r="A42" s="15"/>
      <c r="B42" s="8" t="s">
        <v>148</v>
      </c>
      <c r="C42" s="8" t="s">
        <v>149</v>
      </c>
      <c r="D42" s="8" t="s">
        <v>150</v>
      </c>
      <c r="E42" s="9" t="s">
        <v>151</v>
      </c>
      <c r="F42" s="9"/>
      <c r="G42" s="9"/>
      <c r="H42" s="9"/>
      <c r="I42" s="8" t="str">
        <f>CONCATENATE([1]光源开孔!B13)</f>
        <v/>
      </c>
      <c r="J42" s="8" t="str">
        <f>CONCATENATE([1]光源开孔!C13)</f>
        <v/>
      </c>
      <c r="K42" s="8" t="str">
        <f>CONCATENATE([1]光源开孔!D13)</f>
        <v/>
      </c>
      <c r="L42" s="8" t="str">
        <f>CONCATENATE([1]光源开孔!E13)</f>
        <v/>
      </c>
      <c r="M42" s="8" t="str">
        <f>CONCATENATE([1]光源开孔!F13)</f>
        <v/>
      </c>
      <c r="N42" s="8" t="str">
        <f>CONCATENATE([1]光源开孔!G13)</f>
        <v/>
      </c>
      <c r="O42" s="8" t="str">
        <f>CONCATENATE([1]光源开孔!H13)</f>
        <v/>
      </c>
      <c r="P42" s="8" t="str">
        <f>CONCATENATE([1]光源开孔!I13)</f>
        <v/>
      </c>
      <c r="Q42" s="8" t="str">
        <f>CONCATENATE([1]光源开孔!J13)</f>
        <v>CHM-9(AA)/CXM-9(AA)</v>
      </c>
      <c r="R42" s="8" t="str">
        <f>CONCATENATE([1]光源开孔!K13)</f>
        <v/>
      </c>
      <c r="S42" s="8" t="str">
        <f>CONCATENATE([1]光源开孔!L13)</f>
        <v/>
      </c>
      <c r="T42" s="8" t="str">
        <f>CONCATENATE([1]光源开孔!M13)</f>
        <v/>
      </c>
      <c r="U42" s="8" t="str">
        <f>CONCATENATE([1]光源开孔!N13)</f>
        <v/>
      </c>
      <c r="V42" s="8" t="str">
        <f>CONCATENATE([1]光源开孔!O13)</f>
        <v/>
      </c>
      <c r="W42" s="8" t="str">
        <f>CONCATENATE([1]光源开孔!P13)</f>
        <v/>
      </c>
      <c r="X42" s="8" t="str">
        <f>CONCATENATE([1]光源开孔!Q13)</f>
        <v/>
      </c>
      <c r="Y42" s="8" t="str">
        <f>CONCATENATE([1]光源开孔!R13)</f>
        <v/>
      </c>
      <c r="Z42" s="8" t="str">
        <f>CONCATENATE([1]光源开孔!S13)</f>
        <v/>
      </c>
      <c r="AA42" s="8" t="str">
        <f>CONCATENATE([1]光源开孔!T13)</f>
        <v/>
      </c>
      <c r="AB42" s="8" t="str">
        <f>CONCATENATE([1]光源开孔!U13)</f>
        <v/>
      </c>
      <c r="AC42" s="8" t="str">
        <f>CONCATENATE([1]光源开孔!V13)</f>
        <v/>
      </c>
      <c r="AD42" s="8" t="str">
        <f>CONCATENATE([1]光源开孔!W13)</f>
        <v/>
      </c>
      <c r="AE42" s="8" t="str">
        <f>CONCATENATE([1]光源开孔!X13)</f>
        <v/>
      </c>
    </row>
    <row r="43" spans="1:31" ht="30" customHeight="1" x14ac:dyDescent="0.15">
      <c r="A43" s="15"/>
      <c r="B43" s="8" t="s">
        <v>152</v>
      </c>
      <c r="C43" s="8" t="s">
        <v>153</v>
      </c>
      <c r="D43" s="8" t="s">
        <v>154</v>
      </c>
      <c r="E43" s="9" t="s">
        <v>155</v>
      </c>
      <c r="F43" s="9"/>
      <c r="G43" s="9"/>
      <c r="H43" s="9"/>
      <c r="I43" s="8" t="s">
        <v>156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 t="str">
        <f>'[1]Photon-S'!AA41</f>
        <v>CL1311</v>
      </c>
      <c r="AA43" s="8" t="str">
        <f>'[1]Photon-S'!AB41</f>
        <v/>
      </c>
      <c r="AB43" s="8" t="str">
        <f>'[1]Photon-S'!AC41</f>
        <v/>
      </c>
      <c r="AC43" s="8" t="str">
        <f>'[1]Photon-S'!AD41</f>
        <v/>
      </c>
      <c r="AD43" s="8" t="str">
        <f>'[1]Photon-S'!AE41</f>
        <v/>
      </c>
      <c r="AE43" s="8">
        <f>'[1]Photon-S'!AF41</f>
        <v>0</v>
      </c>
    </row>
    <row r="44" spans="1:31" s="5" customFormat="1" ht="30" customHeight="1" x14ac:dyDescent="0.15">
      <c r="A44" s="14" t="s">
        <v>157</v>
      </c>
      <c r="B44" s="4" t="s">
        <v>158</v>
      </c>
      <c r="C44" s="4" t="s">
        <v>159</v>
      </c>
      <c r="D44" s="4" t="s">
        <v>160</v>
      </c>
      <c r="E44" s="4" t="s">
        <v>161</v>
      </c>
      <c r="F44" s="4" t="s">
        <v>162</v>
      </c>
      <c r="G44" s="4"/>
      <c r="H44" s="4"/>
      <c r="I44" s="4" t="str">
        <f>CONCATENATE([1]光源开孔!B6,"/",[1]光源开孔!B10)</f>
        <v>/V10 GEN7/HD6/E-7W/E-13W/E-18W</v>
      </c>
      <c r="J44" s="4" t="str">
        <f>CONCATENATE([1]光源开孔!C6,"/",[1]光源开孔!C10)</f>
        <v>/CLU701/CLU702/CLU7B2/CLU7A2/CLU028/CLU02J</v>
      </c>
      <c r="K44" s="4" t="str">
        <f>CONCATENATE([1]光源开孔!D6,"/",[1]光源开孔!D10)</f>
        <v>/</v>
      </c>
      <c r="L44" s="4" t="str">
        <f>CONCATENATE([1]光源开孔!E6,"/",[1]光源开孔!E10)</f>
        <v>/HM10/HD10/HD13/HD24/HE03/HM03/HE06/HM06/HE09/HM09/HE13/HM13</v>
      </c>
      <c r="M44" s="4" t="str">
        <f>CONCATENATE([1]光源开孔!F6,"/",[1]光源开孔!F10)</f>
        <v>JU1215/XUAN1313</v>
      </c>
      <c r="N44" s="4" t="str">
        <f>CONCATENATE([1]光源开孔!G6,"/",[1]光源开孔!G10)</f>
        <v>/</v>
      </c>
      <c r="O44" s="4" t="str">
        <f>CONCATENATE([1]光源开孔!H6,"/",[1]光源开孔!H10)</f>
        <v>/1309 H1/1312 H1</v>
      </c>
      <c r="P44" s="4" t="str">
        <f>CONCATENATE([1]光源开孔!I6,"/",[1]光源开孔!I10)</f>
        <v>LUXEON COB 1202S/1202HD/</v>
      </c>
      <c r="Q44" s="4" t="str">
        <f>CONCATENATE([1]光源开孔!J6,"/",[1]光源开孔!J10)</f>
        <v>/CXM-3/CXM-4/CXM-6(GEN4)/CHM-9(AC)/CLM-9/CXM-9(AC)</v>
      </c>
      <c r="R44" s="4" t="str">
        <f>CONCATENATE([1]光源开孔!K6,"/",[1]光源开孔!K10)</f>
        <v>NTCWS024B/NTCWT012B/</v>
      </c>
      <c r="S44" s="4" t="str">
        <f>CONCATENATE([1]光源开孔!L6,"/",[1]光源开孔!L10)</f>
        <v>/S9</v>
      </c>
      <c r="T44" s="4" t="str">
        <f>CONCATENATE([1]光源开孔!M6,"/",[1]光源开孔!M10)</f>
        <v>Fortimo 1202/</v>
      </c>
      <c r="U44" s="4" t="str">
        <f>CONCATENATE([1]光源开孔!N6,"/",[1]光源开孔!N10)</f>
        <v>/LC010C/LC00XD/LC013D</v>
      </c>
      <c r="V44" s="4" t="str">
        <f>CONCATENATE([1]光源开孔!O6,"/",[1]光源开孔!O10)</f>
        <v>/MJT 6W/9W12W</v>
      </c>
      <c r="W44" s="4" t="str">
        <f>CONCATENATE([1]光源开孔!P6,"/",[1]光源开孔!P10)</f>
        <v>/HR Y3XX/TS Y3XX/MD M02/M04/M05/M10</v>
      </c>
      <c r="X44" s="4" t="str">
        <f>CONCATENATE([1]光源开孔!Q6,"/",[1]光源开孔!Q10)</f>
        <v>/SLE G6 LES 10/SLE G7 LES 09</v>
      </c>
      <c r="Y44" s="4" t="str">
        <f>CONCATENATE([1]光源开孔!R6,"/",[1]光源开孔!R10)</f>
        <v>/XOB06/XOB09</v>
      </c>
      <c r="Z44" s="4" t="str">
        <f>CONCATENATE([1]光源开孔!S6,"/",[1]光源开孔!S10)</f>
        <v>/CL1311</v>
      </c>
      <c r="AA44" s="4" t="str">
        <f>CONCATENATE([1]光源开孔!T6,"/",[1]光源开孔!T10)</f>
        <v>/</v>
      </c>
      <c r="AB44" s="4" t="str">
        <f>CONCATENATE([1]光源开孔!U6,"/",[1]光源开孔!U10)</f>
        <v>/</v>
      </c>
      <c r="AC44" s="4" t="str">
        <f>CONCATENATE([1]光源开孔!V6,"/",[1]光源开孔!V10)</f>
        <v>/</v>
      </c>
      <c r="AD44" s="4" t="str">
        <f>CONCATENATE([1]光源开孔!W6,"/",[1]光源开孔!W10)</f>
        <v>/</v>
      </c>
      <c r="AE44" s="4" t="str">
        <f>CONCATENATE([1]光源开孔!X6,"/",[1]光源开孔!X10)</f>
        <v>/</v>
      </c>
    </row>
    <row r="45" spans="1:31" s="5" customFormat="1" ht="30" customHeight="1" x14ac:dyDescent="0.15">
      <c r="A45" s="14"/>
      <c r="B45" s="4" t="s">
        <v>163</v>
      </c>
      <c r="C45" s="4" t="s">
        <v>164</v>
      </c>
      <c r="D45" s="4" t="s">
        <v>165</v>
      </c>
      <c r="E45" s="4" t="s">
        <v>166</v>
      </c>
      <c r="F45" s="4" t="s">
        <v>167</v>
      </c>
      <c r="G45" s="4"/>
      <c r="H45" s="4"/>
      <c r="I45" s="4" t="str">
        <f>CONCATENATE(I10)</f>
        <v>H12/V13 GEN7/HD9/H15/E-27W/E-35W/E-42W</v>
      </c>
      <c r="J45" s="4" t="str">
        <f t="shared" ref="J45:Y45" si="8">CONCATENATE(J10)</f>
        <v>/CLU711/CLU712//CLU721/CLU038/CLU03J</v>
      </c>
      <c r="K45" s="4" t="str">
        <f t="shared" si="8"/>
        <v>CXA18XX/CXB18XX/CMA18XX/</v>
      </c>
      <c r="L45" s="4" t="str">
        <f t="shared" si="8"/>
        <v>/HD40/HE15/HE18/HE24/HE30/HM15/HM18/HM24/HM30</v>
      </c>
      <c r="M45" s="4" t="str">
        <f t="shared" si="8"/>
        <v>/XUAN1919</v>
      </c>
      <c r="N45" s="4" t="str">
        <f t="shared" si="8"/>
        <v>HRB12XX/</v>
      </c>
      <c r="O45" s="4" t="str">
        <f t="shared" si="8"/>
        <v>1820 HO/1820 HE/2015 H1/2025 H1</v>
      </c>
      <c r="P45" s="4" t="str">
        <f t="shared" si="8"/>
        <v>LUXEON CX PLUS CoB L04F12/L05F12/L08F14/</v>
      </c>
      <c r="Q45" s="4" t="str">
        <f t="shared" si="8"/>
        <v>/CHM-9(XH)CXM-11/CHM-14(AC)/CXM-14(AC)</v>
      </c>
      <c r="R45" s="4" t="str">
        <f t="shared" si="8"/>
        <v>/</v>
      </c>
      <c r="S45" s="4" t="str">
        <f t="shared" si="8"/>
        <v>/S13/S15</v>
      </c>
      <c r="T45" s="4" t="str">
        <f t="shared" si="8"/>
        <v>CertaFlux 1204/1205/1208/</v>
      </c>
      <c r="U45" s="4" t="str">
        <f t="shared" si="8"/>
        <v>/LC0X0C/LC0XXD</v>
      </c>
      <c r="V45" s="4" t="str">
        <f t="shared" si="8"/>
        <v>/MJT 18W/24W/30W</v>
      </c>
      <c r="W45" s="4" t="str">
        <f t="shared" si="8"/>
        <v>/FC F30/F40/MD M50</v>
      </c>
      <c r="X45" s="4" t="str">
        <f t="shared" si="8"/>
        <v>/SLE G6 LES 15/LES 17/SLE G7 LES 13/LES 15</v>
      </c>
      <c r="Y45" s="4" t="str">
        <f t="shared" si="8"/>
        <v>/XOB14</v>
      </c>
      <c r="Z45" s="4" t="str">
        <f>'[1]Photon-S'!AA43</f>
        <v>CR1814/CL2517</v>
      </c>
      <c r="AA45" s="4">
        <f>'[1]Photon-S'!AB43</f>
        <v>0</v>
      </c>
      <c r="AB45" s="4">
        <f>'[1]Photon-S'!AC43</f>
        <v>0</v>
      </c>
      <c r="AC45" s="4">
        <f>'[1]Photon-S'!AD43</f>
        <v>0</v>
      </c>
      <c r="AD45" s="4">
        <f>'[1]Photon-S'!AE43</f>
        <v>0</v>
      </c>
      <c r="AE45" s="4">
        <f>'[1]Photon-S'!AF43</f>
        <v>0</v>
      </c>
    </row>
    <row r="46" spans="1:31" s="5" customFormat="1" ht="30" customHeight="1" x14ac:dyDescent="0.15">
      <c r="A46" s="14"/>
      <c r="B46" s="4" t="s">
        <v>168</v>
      </c>
      <c r="C46" s="4" t="s">
        <v>169</v>
      </c>
      <c r="D46" s="4" t="s">
        <v>170</v>
      </c>
      <c r="E46" s="4" t="s">
        <v>171</v>
      </c>
      <c r="F46" s="4"/>
      <c r="G46" s="4"/>
      <c r="H46" s="4"/>
      <c r="I46" s="4" t="str">
        <f>'[1]Photon-S'!J51</f>
        <v/>
      </c>
      <c r="J46" s="4" t="str">
        <f>'[1]Photon-S'!K51</f>
        <v/>
      </c>
      <c r="K46" s="4" t="str">
        <f>'[1]Photon-S'!L51</f>
        <v/>
      </c>
      <c r="L46" s="4" t="str">
        <f>'[1]Photon-S'!M51</f>
        <v/>
      </c>
      <c r="M46" s="4" t="str">
        <f>'[1]Photon-S'!N51</f>
        <v>JU2024</v>
      </c>
      <c r="N46" s="4" t="str">
        <f>'[1]Photon-S'!O51</f>
        <v/>
      </c>
      <c r="O46" s="4" t="str">
        <f>'[1]Photon-S'!P51</f>
        <v/>
      </c>
      <c r="P46" s="4" t="str">
        <f>'[1]Photon-S'!Q51</f>
        <v>LUXEON COB 1204/1205/1208</v>
      </c>
      <c r="Q46" s="4" t="str">
        <f>'[1]Photon-S'!R51</f>
        <v/>
      </c>
      <c r="R46" s="4" t="str">
        <f>'[1]Photon-S'!S51</f>
        <v/>
      </c>
      <c r="S46" s="4" t="str">
        <f>'[1]Photon-S'!T51</f>
        <v/>
      </c>
      <c r="T46" s="4" t="str">
        <f>'[1]Photon-S'!U51</f>
        <v>Fortimo 1205/Fortimo 1208</v>
      </c>
      <c r="U46" s="4" t="str">
        <f>'[1]Photon-S'!V51</f>
        <v/>
      </c>
      <c r="V46" s="4" t="str">
        <f>'[1]Photon-S'!W51</f>
        <v/>
      </c>
      <c r="W46" s="4" t="str">
        <f>'[1]Photon-S'!X51</f>
        <v/>
      </c>
      <c r="X46" s="4" t="str">
        <f>'[1]Photon-S'!Y51</f>
        <v/>
      </c>
      <c r="Y46" s="4" t="str">
        <f>'[1]Photon-S'!Z51</f>
        <v/>
      </c>
      <c r="Z46" s="4" t="str">
        <f>'[1]Photon-S'!AA44</f>
        <v/>
      </c>
      <c r="AA46" s="4">
        <f>'[1]Photon-S'!AB44</f>
        <v>0</v>
      </c>
      <c r="AB46" s="4">
        <f>'[1]Photon-S'!AC44</f>
        <v>0</v>
      </c>
      <c r="AC46" s="4">
        <f>'[1]Photon-S'!AD44</f>
        <v>0</v>
      </c>
      <c r="AD46" s="4">
        <f>'[1]Photon-S'!AE44</f>
        <v>0</v>
      </c>
      <c r="AE46" s="4">
        <f>'[1]Photon-S'!AF44</f>
        <v>0</v>
      </c>
    </row>
    <row r="47" spans="1:31" s="5" customFormat="1" ht="30" customHeight="1" x14ac:dyDescent="0.15">
      <c r="A47" s="14"/>
      <c r="B47" s="4" t="s">
        <v>172</v>
      </c>
      <c r="C47" s="4" t="s">
        <v>173</v>
      </c>
      <c r="D47" s="4" t="s">
        <v>174</v>
      </c>
      <c r="E47" s="4" t="s">
        <v>175</v>
      </c>
      <c r="F47" s="4" t="s">
        <v>176</v>
      </c>
      <c r="G47" s="4"/>
      <c r="H47" s="4"/>
      <c r="I47" s="4" t="str">
        <f>'[1]Photon-S'!J42</f>
        <v>V10 GEN6/V13 GEN6/H9</v>
      </c>
      <c r="J47" s="4" t="s">
        <v>168</v>
      </c>
      <c r="K47" s="4" t="str">
        <f>'[1]Photon-S'!L42</f>
        <v>/CXA15XX/CXB15XX/CMA15XX</v>
      </c>
      <c r="L47" s="4" t="str">
        <f>'[1]Photon-S'!M42</f>
        <v>/</v>
      </c>
      <c r="M47" s="4" t="str">
        <f>'[1]Photon-S'!N42</f>
        <v>/</v>
      </c>
      <c r="N47" s="4" t="str">
        <f>'[1]Photon-S'!O42</f>
        <v>/HRB09XX</v>
      </c>
      <c r="O47" s="4" t="str">
        <f>'[1]Photon-S'!P42</f>
        <v>/1507 HO/1512 HO/1507 HE/1512 HE</v>
      </c>
      <c r="P47" s="4" t="str">
        <f>'[1]Photon-S'!Q42</f>
        <v>/LUXEON CX PLUS CoB M02F09/M03F09</v>
      </c>
      <c r="Q47" s="4" t="str">
        <f>'[1]Photon-S'!R42</f>
        <v>/</v>
      </c>
      <c r="R47" s="4" t="str">
        <f>'[1]Photon-S'!S42</f>
        <v>/</v>
      </c>
      <c r="S47" s="4" t="str">
        <f>'[1]Photon-S'!T42</f>
        <v>/</v>
      </c>
      <c r="T47" s="4" t="str">
        <f>'[1]Photon-S'!U42</f>
        <v>/CertaFlux 1202/1203</v>
      </c>
      <c r="U47" s="4" t="str">
        <f>'[1]Photon-S'!V42</f>
        <v>/</v>
      </c>
      <c r="V47" s="4" t="str">
        <f>'[1]Photon-S'!W42</f>
        <v>/</v>
      </c>
      <c r="W47" s="4" t="str">
        <f>'[1]Photon-S'!X42</f>
        <v>HR Y5XX/FC F10/TS Y5XX/MD M20/</v>
      </c>
      <c r="X47" s="4" t="str">
        <f>'[1]Photon-S'!Y42</f>
        <v>/</v>
      </c>
      <c r="Y47" s="4" t="str">
        <f>'[1]Photon-S'!Z42</f>
        <v>/</v>
      </c>
      <c r="Z47" s="4" t="str">
        <f>'[1]Photon-S'!AA46</f>
        <v>CR1814/CL2517</v>
      </c>
      <c r="AA47" s="4">
        <f>'[1]Photon-S'!AB46</f>
        <v>0</v>
      </c>
      <c r="AB47" s="4">
        <f>'[1]Photon-S'!AC46</f>
        <v>0</v>
      </c>
      <c r="AC47" s="4">
        <f>'[1]Photon-S'!AD46</f>
        <v>0</v>
      </c>
      <c r="AD47" s="4">
        <f>'[1]Photon-S'!AE46</f>
        <v>0</v>
      </c>
      <c r="AE47" s="4">
        <f>'[1]Photon-S'!AF46</f>
        <v>0</v>
      </c>
    </row>
    <row r="48" spans="1:31" s="5" customFormat="1" ht="30" customHeight="1" x14ac:dyDescent="0.15">
      <c r="A48" s="14"/>
      <c r="B48" s="4" t="s">
        <v>177</v>
      </c>
      <c r="C48" s="4" t="s">
        <v>178</v>
      </c>
      <c r="D48" s="4" t="s">
        <v>179</v>
      </c>
      <c r="E48" s="4" t="s">
        <v>180</v>
      </c>
      <c r="F48" s="4"/>
      <c r="G48" s="4"/>
      <c r="H48" s="4"/>
      <c r="I48" s="4" t="str">
        <f>'[1]Photon-S'!J34</f>
        <v/>
      </c>
      <c r="J48" s="4" t="str">
        <f>'[1]Photon-S'!K34</f>
        <v/>
      </c>
      <c r="K48" s="4" t="str">
        <f>'[1]Photon-S'!L34</f>
        <v/>
      </c>
      <c r="L48" s="4" t="str">
        <f>'[1]Photon-S'!M34</f>
        <v/>
      </c>
      <c r="M48" s="4" t="str">
        <f>'[1]Photon-S'!N34</f>
        <v/>
      </c>
      <c r="N48" s="4" t="str">
        <f>'[1]Photon-S'!O34</f>
        <v/>
      </c>
      <c r="O48" s="4" t="str">
        <f>'[1]Photon-S'!P34</f>
        <v/>
      </c>
      <c r="P48" s="4" t="str">
        <f>'[1]Photon-S'!Q34</f>
        <v>LUXEON COB 1202/1203/1204HD/1205HD</v>
      </c>
      <c r="Q48" s="4" t="str">
        <f>'[1]Photon-S'!R34</f>
        <v/>
      </c>
      <c r="R48" s="4" t="str">
        <f>'[1]Photon-S'!S34</f>
        <v>NFCWL036B/048B/060B/072B</v>
      </c>
      <c r="S48" s="4" t="str">
        <f>'[1]Photon-S'!T34</f>
        <v/>
      </c>
      <c r="T48" s="4" t="str">
        <f>'[1]Photon-S'!U34</f>
        <v>Fortimo 1203/1204</v>
      </c>
      <c r="U48" s="4" t="str">
        <f>'[1]Photon-S'!V34</f>
        <v/>
      </c>
      <c r="V48" s="4" t="str">
        <f>'[1]Photon-S'!W34</f>
        <v/>
      </c>
      <c r="W48" s="4" t="str">
        <f>'[1]Photon-S'!X34</f>
        <v/>
      </c>
      <c r="X48" s="4" t="str">
        <f>'[1]Photon-S'!Y34</f>
        <v/>
      </c>
      <c r="Y48" s="4" t="str">
        <f>'[1]Photon-S'!Z34</f>
        <v/>
      </c>
      <c r="Z48" s="4" t="str">
        <f>'[1]Photon-S'!AA47</f>
        <v>CR2421</v>
      </c>
      <c r="AA48" s="4">
        <f>'[1]Photon-S'!AB47</f>
        <v>0</v>
      </c>
      <c r="AB48" s="4">
        <f>'[1]Photon-S'!AC47</f>
        <v>0</v>
      </c>
      <c r="AC48" s="4">
        <f>'[1]Photon-S'!AD47</f>
        <v>0</v>
      </c>
      <c r="AD48" s="4">
        <f>'[1]Photon-S'!AE47</f>
        <v>0</v>
      </c>
      <c r="AE48" s="4">
        <f>'[1]Photon-S'!AF47</f>
        <v>0</v>
      </c>
    </row>
    <row r="49" spans="1:31" s="5" customFormat="1" ht="30" customHeight="1" x14ac:dyDescent="0.15">
      <c r="A49" s="14"/>
      <c r="B49" s="4" t="s">
        <v>181</v>
      </c>
      <c r="C49" s="4" t="s">
        <v>182</v>
      </c>
      <c r="D49" s="4" t="s">
        <v>183</v>
      </c>
      <c r="E49" s="4" t="s">
        <v>184</v>
      </c>
      <c r="F49" s="4"/>
      <c r="G49" s="4"/>
      <c r="H49" s="4"/>
      <c r="I49" s="4" t="s">
        <v>185</v>
      </c>
      <c r="J49" s="4"/>
      <c r="K49" s="4"/>
      <c r="L49" s="4"/>
      <c r="M49" s="4"/>
      <c r="N49" s="4"/>
      <c r="O49" s="4"/>
      <c r="P49" s="4"/>
      <c r="Q49" s="4" t="s">
        <v>16</v>
      </c>
      <c r="R49" s="4"/>
      <c r="S49" s="4"/>
      <c r="T49" s="4"/>
      <c r="U49" s="4"/>
      <c r="V49" s="4"/>
      <c r="W49" s="4"/>
      <c r="X49" s="4"/>
      <c r="Y49" s="4"/>
      <c r="Z49" s="4" t="str">
        <f>'[1]Photon-S'!AA48</f>
        <v>/</v>
      </c>
      <c r="AA49" s="4" t="str">
        <f>'[1]Photon-S'!AB48</f>
        <v>/</v>
      </c>
      <c r="AB49" s="4" t="str">
        <f>'[1]Photon-S'!AC48</f>
        <v>/</v>
      </c>
      <c r="AC49" s="4" t="str">
        <f>'[1]Photon-S'!AD48</f>
        <v>/</v>
      </c>
      <c r="AD49" s="4" t="str">
        <f>'[1]Photon-S'!AE48</f>
        <v>/</v>
      </c>
      <c r="AE49" s="4">
        <f>'[1]Photon-S'!AF48</f>
        <v>0</v>
      </c>
    </row>
    <row r="50" spans="1:31" s="5" customFormat="1" ht="30" customHeight="1" x14ac:dyDescent="0.15">
      <c r="A50" s="14"/>
      <c r="B50" s="4" t="s">
        <v>186</v>
      </c>
      <c r="C50" s="4" t="s">
        <v>187</v>
      </c>
      <c r="D50" s="4" t="s">
        <v>188</v>
      </c>
      <c r="E50" s="4" t="s">
        <v>189</v>
      </c>
      <c r="F50" s="4"/>
      <c r="G50" s="4"/>
      <c r="H50" s="4"/>
      <c r="I50" s="4" t="s">
        <v>190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 t="str">
        <f>'[1]Photon-S'!AA49</f>
        <v>CL3623</v>
      </c>
      <c r="AA50" s="4" t="str">
        <f>'[1]Photon-S'!AB49</f>
        <v/>
      </c>
      <c r="AB50" s="4" t="str">
        <f>'[1]Photon-S'!AC49</f>
        <v/>
      </c>
      <c r="AC50" s="4" t="str">
        <f>'[1]Photon-S'!AD49</f>
        <v/>
      </c>
      <c r="AD50" s="4" t="str">
        <f>'[1]Photon-S'!AE49</f>
        <v/>
      </c>
      <c r="AE50" s="4">
        <f>'[1]Photon-S'!AF49</f>
        <v>0</v>
      </c>
    </row>
    <row r="51" spans="1:31" s="5" customFormat="1" ht="30" customHeight="1" x14ac:dyDescent="0.15">
      <c r="A51" s="14"/>
      <c r="B51" s="4" t="s">
        <v>191</v>
      </c>
      <c r="C51" s="4" t="s">
        <v>192</v>
      </c>
      <c r="D51" s="4" t="s">
        <v>193</v>
      </c>
      <c r="E51" s="4" t="s">
        <v>194</v>
      </c>
      <c r="F51" s="4"/>
      <c r="G51" s="4"/>
      <c r="H51" s="4"/>
      <c r="I51" s="4"/>
      <c r="J51" s="4" t="s">
        <v>132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 t="str">
        <f>'[1]Photon-S'!AA50</f>
        <v>CL2517</v>
      </c>
      <c r="AA51" s="4">
        <f>'[1]Photon-S'!AB50</f>
        <v>0</v>
      </c>
      <c r="AB51" s="4">
        <f>'[1]Photon-S'!AC50</f>
        <v>0</v>
      </c>
      <c r="AC51" s="4">
        <f>'[1]Photon-S'!AD50</f>
        <v>0</v>
      </c>
      <c r="AD51" s="4">
        <f>'[1]Photon-S'!AE50</f>
        <v>0</v>
      </c>
      <c r="AE51" s="4">
        <f>'[1]Photon-S'!AF50</f>
        <v>0</v>
      </c>
    </row>
    <row r="52" spans="1:31" s="5" customFormat="1" ht="30" customHeight="1" x14ac:dyDescent="0.15">
      <c r="A52" s="14"/>
      <c r="B52" s="4" t="s">
        <v>195</v>
      </c>
      <c r="C52" s="4" t="s">
        <v>196</v>
      </c>
      <c r="D52" s="4" t="s">
        <v>197</v>
      </c>
      <c r="E52" s="4" t="s">
        <v>198</v>
      </c>
      <c r="F52" s="4"/>
      <c r="G52" s="4"/>
      <c r="H52" s="4"/>
      <c r="I52" s="4"/>
      <c r="J52" s="4" t="s">
        <v>137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 t="str">
        <f>'[1]Photon-S'!AA51</f>
        <v/>
      </c>
      <c r="AA52" s="4">
        <f>'[1]Photon-S'!AB51</f>
        <v>0</v>
      </c>
      <c r="AB52" s="4">
        <f>'[1]Photon-S'!AC51</f>
        <v>0</v>
      </c>
      <c r="AC52" s="4">
        <f>'[1]Photon-S'!AD51</f>
        <v>0</v>
      </c>
      <c r="AD52" s="4">
        <f>'[1]Photon-S'!AE51</f>
        <v>0</v>
      </c>
      <c r="AE52" s="4">
        <f>'[1]Photon-S'!AF51</f>
        <v>0</v>
      </c>
    </row>
    <row r="53" spans="1:31" s="5" customFormat="1" ht="30" customHeight="1" x14ac:dyDescent="0.15">
      <c r="A53" s="14"/>
      <c r="B53" s="4" t="s">
        <v>199</v>
      </c>
      <c r="C53" s="4" t="s">
        <v>200</v>
      </c>
      <c r="D53" s="4" t="s">
        <v>201</v>
      </c>
      <c r="E53" s="4" t="s">
        <v>202</v>
      </c>
      <c r="F53" s="4"/>
      <c r="G53" s="4"/>
      <c r="H53" s="4"/>
      <c r="I53" s="4"/>
      <c r="J53" s="4" t="s">
        <v>31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 t="str">
        <f>'[1]Photon-S'!AA52</f>
        <v>CR1814/CL2517</v>
      </c>
      <c r="AA53" s="4">
        <f>'[1]Photon-S'!AB52</f>
        <v>0</v>
      </c>
      <c r="AB53" s="4">
        <f>'[1]Photon-S'!AC52</f>
        <v>0</v>
      </c>
      <c r="AC53" s="4">
        <f>'[1]Photon-S'!AD52</f>
        <v>0</v>
      </c>
      <c r="AD53" s="4">
        <f>'[1]Photon-S'!AE52</f>
        <v>0</v>
      </c>
      <c r="AE53" s="4">
        <f>'[1]Photon-S'!AF52</f>
        <v>0</v>
      </c>
    </row>
    <row r="54" spans="1:31" s="5" customFormat="1" ht="30" customHeight="1" x14ac:dyDescent="0.15">
      <c r="A54" s="14"/>
      <c r="B54" s="4" t="s">
        <v>203</v>
      </c>
      <c r="C54" s="4" t="s">
        <v>204</v>
      </c>
      <c r="D54" s="4" t="s">
        <v>205</v>
      </c>
      <c r="E54" s="4" t="s">
        <v>206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 t="str">
        <f>Q41</f>
        <v>CTM-14/CTM-18</v>
      </c>
      <c r="R54" s="4"/>
      <c r="S54" s="4"/>
      <c r="T54" s="4"/>
      <c r="U54" s="4"/>
      <c r="V54" s="4"/>
      <c r="W54" s="4"/>
      <c r="X54" s="4"/>
      <c r="Y54" s="4"/>
      <c r="Z54" s="4" t="str">
        <f>'[1]Photon-S'!AA53</f>
        <v>CL3623</v>
      </c>
      <c r="AA54" s="4">
        <f>'[1]Photon-S'!AB53</f>
        <v>0</v>
      </c>
      <c r="AB54" s="4">
        <f>'[1]Photon-S'!AC53</f>
        <v>0</v>
      </c>
      <c r="AC54" s="4">
        <f>'[1]Photon-S'!AD53</f>
        <v>0</v>
      </c>
      <c r="AD54" s="4">
        <f>'[1]Photon-S'!AE53</f>
        <v>0</v>
      </c>
      <c r="AE54" s="4">
        <f>'[1]Photon-S'!AF53</f>
        <v>0</v>
      </c>
    </row>
    <row r="55" spans="1:31" s="5" customFormat="1" ht="30" customHeight="1" x14ac:dyDescent="0.15">
      <c r="A55" s="14"/>
      <c r="B55" s="4" t="s">
        <v>207</v>
      </c>
      <c r="C55" s="4" t="s">
        <v>208</v>
      </c>
      <c r="D55" s="4" t="s">
        <v>209</v>
      </c>
      <c r="E55" s="4" t="s">
        <v>155</v>
      </c>
      <c r="F55" s="4"/>
      <c r="G55" s="4"/>
      <c r="H55" s="4"/>
      <c r="I55" s="4" t="str">
        <f>I43</f>
        <v>Vesta NTW 15mm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 t="str">
        <f>'[1]Photon-S'!AA54</f>
        <v>/</v>
      </c>
      <c r="AA55" s="4">
        <f>'[1]Photon-S'!AB54</f>
        <v>0</v>
      </c>
      <c r="AB55" s="4">
        <f>'[1]Photon-S'!AC54</f>
        <v>0</v>
      </c>
      <c r="AC55" s="4">
        <f>'[1]Photon-S'!AD54</f>
        <v>0</v>
      </c>
      <c r="AD55" s="4">
        <f>'[1]Photon-S'!AE54</f>
        <v>0</v>
      </c>
      <c r="AE55" s="4">
        <f>'[1]Photon-S'!AF54</f>
        <v>0</v>
      </c>
    </row>
    <row r="56" spans="1:31" ht="30" customHeight="1" x14ac:dyDescent="0.15">
      <c r="A56" s="16"/>
      <c r="B56" s="16"/>
      <c r="C56" s="16"/>
      <c r="D56" s="16"/>
      <c r="E56" s="17"/>
      <c r="F56" s="17"/>
      <c r="G56" s="17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31" x14ac:dyDescent="0.15">
      <c r="A57" s="16"/>
      <c r="B57" s="16"/>
      <c r="C57" s="16"/>
      <c r="D57" s="16"/>
      <c r="E57" s="17"/>
      <c r="F57" s="17"/>
      <c r="G57" s="17"/>
      <c r="H57" s="17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31" x14ac:dyDescent="0.15">
      <c r="A58" s="16"/>
      <c r="B58" s="16"/>
      <c r="C58" s="16"/>
      <c r="D58" s="16"/>
      <c r="E58" s="17"/>
      <c r="F58" s="17"/>
      <c r="G58" s="17"/>
      <c r="H58" s="17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31" x14ac:dyDescent="0.15">
      <c r="A59" s="16"/>
      <c r="B59" s="16"/>
      <c r="C59" s="16"/>
      <c r="D59" s="16"/>
      <c r="E59" s="17"/>
      <c r="F59" s="17"/>
      <c r="G59" s="17"/>
      <c r="H59" s="17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31" x14ac:dyDescent="0.15">
      <c r="A60" s="16"/>
      <c r="B60" s="16"/>
      <c r="C60" s="16"/>
      <c r="D60" s="16"/>
      <c r="E60" s="17"/>
      <c r="F60" s="17"/>
      <c r="G60" s="17"/>
      <c r="H60" s="17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31" x14ac:dyDescent="0.15">
      <c r="A61" s="16"/>
      <c r="B61" s="16"/>
      <c r="C61" s="16"/>
      <c r="D61" s="16"/>
      <c r="E61" s="17"/>
      <c r="F61" s="17"/>
      <c r="G61" s="17"/>
      <c r="H61" s="17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31" x14ac:dyDescent="0.15">
      <c r="A62" s="16"/>
      <c r="B62" s="16"/>
      <c r="C62" s="16"/>
      <c r="D62" s="16"/>
      <c r="E62" s="17"/>
      <c r="F62" s="17"/>
      <c r="G62" s="17"/>
      <c r="H62" s="17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31" x14ac:dyDescent="0.15">
      <c r="A63" s="16"/>
      <c r="B63" s="16"/>
      <c r="C63" s="16"/>
      <c r="D63" s="16"/>
      <c r="E63" s="17"/>
      <c r="F63" s="17"/>
      <c r="G63" s="17"/>
      <c r="H63" s="17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31" x14ac:dyDescent="0.15">
      <c r="A64" s="16"/>
      <c r="B64" s="16"/>
      <c r="C64" s="16"/>
      <c r="D64" s="16"/>
      <c r="E64" s="17"/>
      <c r="F64" s="17"/>
      <c r="G64" s="17"/>
      <c r="H64" s="17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x14ac:dyDescent="0.15">
      <c r="A65" s="16"/>
      <c r="B65" s="16"/>
      <c r="C65" s="16"/>
      <c r="D65" s="16"/>
      <c r="E65" s="17"/>
      <c r="F65" s="17"/>
      <c r="G65" s="17"/>
      <c r="H65" s="17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x14ac:dyDescent="0.15">
      <c r="A66" s="16"/>
      <c r="B66" s="16"/>
      <c r="C66" s="16"/>
      <c r="D66" s="16"/>
      <c r="E66" s="17"/>
      <c r="F66" s="17"/>
      <c r="G66" s="17"/>
      <c r="H66" s="17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x14ac:dyDescent="0.15">
      <c r="A67" s="16"/>
      <c r="B67" s="16"/>
      <c r="C67" s="16"/>
      <c r="D67" s="16"/>
      <c r="E67" s="17"/>
      <c r="F67" s="17"/>
      <c r="G67" s="17"/>
      <c r="H67" s="17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x14ac:dyDescent="0.15">
      <c r="A68" s="16"/>
      <c r="B68" s="16"/>
      <c r="C68" s="16"/>
      <c r="D68" s="16"/>
      <c r="E68" s="17"/>
      <c r="F68" s="17"/>
      <c r="G68" s="17"/>
      <c r="H68" s="17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x14ac:dyDescent="0.15">
      <c r="A69" s="16"/>
      <c r="B69" s="16"/>
      <c r="C69" s="16"/>
      <c r="D69" s="16"/>
      <c r="E69" s="17"/>
      <c r="F69" s="17"/>
      <c r="G69" s="17"/>
      <c r="H69" s="17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x14ac:dyDescent="0.15">
      <c r="A70" s="16"/>
      <c r="B70" s="16"/>
      <c r="C70" s="16"/>
      <c r="D70" s="16"/>
      <c r="E70" s="17"/>
      <c r="F70" s="17"/>
      <c r="G70" s="17"/>
      <c r="H70" s="17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x14ac:dyDescent="0.15">
      <c r="A71" s="16"/>
      <c r="B71" s="16"/>
      <c r="C71" s="16"/>
      <c r="D71" s="16"/>
      <c r="E71" s="17"/>
      <c r="F71" s="17"/>
      <c r="G71" s="17"/>
      <c r="H71" s="17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x14ac:dyDescent="0.15">
      <c r="A72" s="16"/>
      <c r="B72" s="16"/>
      <c r="C72" s="16"/>
      <c r="D72" s="16"/>
      <c r="E72" s="17"/>
      <c r="F72" s="17"/>
      <c r="G72" s="17"/>
      <c r="H72" s="17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x14ac:dyDescent="0.15">
      <c r="A73" s="16"/>
      <c r="B73" s="16"/>
      <c r="C73" s="16"/>
      <c r="D73" s="16"/>
      <c r="E73" s="17"/>
      <c r="F73" s="17"/>
      <c r="G73" s="17"/>
      <c r="H73" s="17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x14ac:dyDescent="0.15">
      <c r="A74" s="16"/>
      <c r="B74" s="16"/>
      <c r="C74" s="16"/>
      <c r="D74" s="16"/>
      <c r="E74" s="17"/>
      <c r="F74" s="17"/>
      <c r="G74" s="17"/>
      <c r="H74" s="17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x14ac:dyDescent="0.15">
      <c r="A75" s="16"/>
      <c r="B75" s="16"/>
      <c r="C75" s="16"/>
      <c r="D75" s="16"/>
      <c r="E75" s="17"/>
      <c r="F75" s="17"/>
      <c r="G75" s="17"/>
      <c r="H75" s="17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x14ac:dyDescent="0.15">
      <c r="A76" s="16"/>
      <c r="B76" s="16"/>
      <c r="C76" s="16"/>
      <c r="D76" s="16"/>
      <c r="E76" s="17"/>
      <c r="F76" s="17"/>
      <c r="G76" s="17"/>
      <c r="H76" s="17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x14ac:dyDescent="0.15">
      <c r="A77" s="16"/>
      <c r="B77" s="16"/>
      <c r="C77" s="16"/>
      <c r="D77" s="16"/>
      <c r="E77" s="17"/>
      <c r="F77" s="17"/>
      <c r="G77" s="17"/>
      <c r="H77" s="17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x14ac:dyDescent="0.15">
      <c r="A78" s="16"/>
      <c r="B78" s="16"/>
      <c r="C78" s="16"/>
      <c r="D78" s="16"/>
      <c r="E78" s="17"/>
      <c r="F78" s="17"/>
      <c r="G78" s="17"/>
      <c r="H78" s="17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x14ac:dyDescent="0.15">
      <c r="A79" s="16"/>
      <c r="B79" s="16"/>
      <c r="C79" s="16"/>
      <c r="D79" s="16"/>
      <c r="E79" s="17"/>
      <c r="F79" s="17"/>
      <c r="G79" s="17"/>
      <c r="H79" s="17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x14ac:dyDescent="0.15">
      <c r="A80" s="16"/>
      <c r="B80" s="16"/>
      <c r="C80" s="16"/>
      <c r="D80" s="16"/>
      <c r="E80" s="17"/>
      <c r="F80" s="17"/>
      <c r="G80" s="17"/>
      <c r="H80" s="17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x14ac:dyDescent="0.15">
      <c r="A81" s="16"/>
      <c r="B81" s="16"/>
      <c r="C81" s="16"/>
      <c r="D81" s="16"/>
      <c r="E81" s="17"/>
      <c r="F81" s="17"/>
      <c r="G81" s="17"/>
      <c r="H81" s="17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x14ac:dyDescent="0.15">
      <c r="A82" s="16"/>
      <c r="B82" s="16"/>
      <c r="C82" s="16"/>
      <c r="D82" s="16"/>
      <c r="E82" s="17"/>
      <c r="F82" s="17"/>
      <c r="G82" s="17"/>
      <c r="H82" s="17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x14ac:dyDescent="0.15">
      <c r="A83" s="16"/>
      <c r="B83" s="16"/>
      <c r="C83" s="16"/>
      <c r="D83" s="16"/>
      <c r="E83" s="17"/>
      <c r="F83" s="17"/>
      <c r="G83" s="17"/>
      <c r="H83" s="17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x14ac:dyDescent="0.15">
      <c r="A84" s="16"/>
      <c r="B84" s="16"/>
      <c r="C84" s="16"/>
      <c r="D84" s="16"/>
      <c r="E84" s="17"/>
      <c r="F84" s="17"/>
      <c r="G84" s="17"/>
      <c r="H84" s="17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x14ac:dyDescent="0.15">
      <c r="A85" s="16"/>
      <c r="B85" s="16"/>
      <c r="C85" s="16"/>
      <c r="D85" s="16"/>
      <c r="E85" s="17"/>
      <c r="F85" s="17"/>
      <c r="G85" s="17"/>
      <c r="H85" s="17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x14ac:dyDescent="0.15">
      <c r="A86" s="16"/>
      <c r="B86" s="16"/>
      <c r="C86" s="16"/>
      <c r="D86" s="16"/>
      <c r="E86" s="17"/>
      <c r="F86" s="17"/>
      <c r="G86" s="17"/>
      <c r="H86" s="17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x14ac:dyDescent="0.15">
      <c r="A87" s="16"/>
      <c r="B87" s="16"/>
      <c r="C87" s="16"/>
      <c r="D87" s="16"/>
      <c r="E87" s="17"/>
      <c r="F87" s="17"/>
      <c r="G87" s="17"/>
      <c r="H87" s="17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x14ac:dyDescent="0.15">
      <c r="A88" s="16"/>
      <c r="B88" s="16"/>
      <c r="C88" s="16"/>
      <c r="D88" s="16"/>
      <c r="E88" s="17"/>
      <c r="F88" s="17"/>
      <c r="G88" s="17"/>
      <c r="H88" s="17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x14ac:dyDescent="0.15">
      <c r="A89" s="16"/>
      <c r="B89" s="16"/>
      <c r="C89" s="16"/>
      <c r="D89" s="16"/>
      <c r="E89" s="17"/>
      <c r="F89" s="17"/>
      <c r="G89" s="17"/>
      <c r="H89" s="17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x14ac:dyDescent="0.15">
      <c r="A90" s="16"/>
      <c r="B90" s="16"/>
      <c r="C90" s="16"/>
      <c r="D90" s="16"/>
      <c r="E90" s="17"/>
      <c r="F90" s="17"/>
      <c r="G90" s="17"/>
      <c r="H90" s="17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</sheetData>
  <autoFilter ref="A1:Z55"/>
  <mergeCells count="5">
    <mergeCell ref="A2:A8"/>
    <mergeCell ref="A9:A21"/>
    <mergeCell ref="A22:A29"/>
    <mergeCell ref="A30:A43"/>
    <mergeCell ref="A44:A55"/>
  </mergeCells>
  <phoneticPr fontId="1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KA-S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gdg</dc:creator>
  <cp:lastModifiedBy>gdg</cp:lastModifiedBy>
  <dcterms:created xsi:type="dcterms:W3CDTF">2022-03-04T08:46:46Z</dcterms:created>
  <dcterms:modified xsi:type="dcterms:W3CDTF">2022-03-04T08:47:20Z</dcterms:modified>
</cp:coreProperties>
</file>